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1DBD19FD-6CD3-4726-AAC9-85BCD9E701AA}" xr6:coauthVersionLast="40" xr6:coauthVersionMax="40" xr10:uidLastSave="{00000000-0000-0000-0000-000000000000}"/>
  <bookViews>
    <workbookView xWindow="360" yWindow="300" windowWidth="15600" windowHeight="11700" activeTab="1" xr2:uid="{00000000-000D-0000-FFFF-FFFF00000000}"/>
  </bookViews>
  <sheets>
    <sheet name="Foglio1" sheetId="1" r:id="rId1"/>
    <sheet name="Condomini" sheetId="2" r:id="rId2"/>
  </sheets>
  <definedNames>
    <definedName name="BOX">Foglio1!$B$7:$B$90</definedName>
  </definedNames>
  <calcPr calcId="181029"/>
</workbook>
</file>

<file path=xl/calcChain.xml><?xml version="1.0" encoding="utf-8"?>
<calcChain xmlns="http://schemas.openxmlformats.org/spreadsheetml/2006/main">
  <c r="C22" i="2" l="1"/>
  <c r="C21" i="2"/>
  <c r="C20" i="2"/>
  <c r="C19" i="2"/>
  <c r="C18" i="2"/>
  <c r="C17" i="2"/>
  <c r="C16" i="2"/>
  <c r="L7" i="1"/>
  <c r="L8" i="1"/>
  <c r="D93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I9" i="1"/>
  <c r="K91" i="1" l="1"/>
  <c r="K93" i="1"/>
  <c r="I89" i="1"/>
  <c r="I87" i="1"/>
  <c r="I85" i="1"/>
  <c r="I83" i="1"/>
  <c r="I81" i="1"/>
  <c r="I79" i="1"/>
  <c r="I77" i="1"/>
  <c r="I75" i="1"/>
  <c r="I73" i="1"/>
  <c r="I71" i="1"/>
  <c r="I69" i="1"/>
  <c r="I67" i="1"/>
  <c r="I65" i="1"/>
  <c r="I63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91" i="1" s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1" i="1"/>
  <c r="I59" i="1"/>
  <c r="I57" i="1"/>
  <c r="I55" i="1"/>
  <c r="I53" i="1"/>
  <c r="I51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I21" i="1"/>
  <c r="I19" i="1"/>
  <c r="I17" i="1"/>
  <c r="I15" i="1"/>
  <c r="I13" i="1"/>
  <c r="I11" i="1"/>
  <c r="E88" i="1"/>
  <c r="F27" i="1"/>
  <c r="I93" i="1" l="1"/>
  <c r="F25" i="1"/>
  <c r="F19" i="1"/>
  <c r="F15" i="1"/>
  <c r="F11" i="1"/>
  <c r="F33" i="1"/>
  <c r="F37" i="1"/>
  <c r="F41" i="1"/>
  <c r="F45" i="1"/>
  <c r="F49" i="1"/>
  <c r="F53" i="1"/>
  <c r="F57" i="1"/>
  <c r="F61" i="1"/>
  <c r="F64" i="1"/>
  <c r="F68" i="1"/>
  <c r="F72" i="1"/>
  <c r="F76" i="1"/>
  <c r="F80" i="1"/>
  <c r="F84" i="1"/>
  <c r="F88" i="1"/>
  <c r="L88" i="1" s="1"/>
  <c r="F20" i="1"/>
  <c r="F24" i="1"/>
  <c r="F28" i="1"/>
  <c r="F32" i="1"/>
  <c r="F36" i="1"/>
  <c r="F40" i="1"/>
  <c r="F44" i="1"/>
  <c r="F48" i="1"/>
  <c r="F52" i="1"/>
  <c r="F56" i="1"/>
  <c r="F60" i="1"/>
  <c r="F63" i="1"/>
  <c r="F67" i="1"/>
  <c r="F71" i="1"/>
  <c r="F75" i="1"/>
  <c r="F79" i="1"/>
  <c r="F83" i="1"/>
  <c r="F87" i="1"/>
  <c r="F23" i="1"/>
  <c r="F16" i="1"/>
  <c r="F12" i="1"/>
  <c r="F29" i="1"/>
  <c r="F21" i="1"/>
  <c r="F17" i="1"/>
  <c r="F13" i="1"/>
  <c r="F9" i="1"/>
  <c r="F31" i="1"/>
  <c r="F35" i="1"/>
  <c r="F39" i="1"/>
  <c r="F43" i="1"/>
  <c r="F47" i="1"/>
  <c r="F51" i="1"/>
  <c r="F55" i="1"/>
  <c r="F59" i="1"/>
  <c r="F62" i="1"/>
  <c r="F66" i="1"/>
  <c r="F70" i="1"/>
  <c r="F74" i="1"/>
  <c r="F78" i="1"/>
  <c r="F82" i="1"/>
  <c r="F86" i="1"/>
  <c r="F90" i="1"/>
  <c r="F22" i="1"/>
  <c r="F26" i="1"/>
  <c r="F30" i="1"/>
  <c r="F34" i="1"/>
  <c r="F38" i="1"/>
  <c r="F42" i="1"/>
  <c r="F46" i="1"/>
  <c r="F50" i="1"/>
  <c r="F54" i="1"/>
  <c r="F58" i="1"/>
  <c r="F65" i="1"/>
  <c r="F69" i="1"/>
  <c r="F73" i="1"/>
  <c r="F77" i="1"/>
  <c r="F81" i="1"/>
  <c r="F85" i="1"/>
  <c r="F89" i="1"/>
  <c r="F18" i="1"/>
  <c r="F14" i="1"/>
  <c r="F10" i="1"/>
  <c r="E28" i="1"/>
  <c r="E26" i="1"/>
  <c r="E22" i="1"/>
  <c r="E30" i="1"/>
  <c r="E34" i="1"/>
  <c r="E38" i="1"/>
  <c r="E42" i="1"/>
  <c r="E46" i="1"/>
  <c r="E50" i="1"/>
  <c r="E54" i="1"/>
  <c r="E58" i="1"/>
  <c r="E65" i="1"/>
  <c r="E69" i="1"/>
  <c r="E73" i="1"/>
  <c r="E77" i="1"/>
  <c r="E81" i="1"/>
  <c r="E85" i="1"/>
  <c r="E89" i="1"/>
  <c r="E23" i="1"/>
  <c r="E27" i="1"/>
  <c r="E31" i="1"/>
  <c r="L31" i="1" s="1"/>
  <c r="E35" i="1"/>
  <c r="E39" i="1"/>
  <c r="E43" i="1"/>
  <c r="E47" i="1"/>
  <c r="L47" i="1" s="1"/>
  <c r="E51" i="1"/>
  <c r="E55" i="1"/>
  <c r="E59" i="1"/>
  <c r="E62" i="1"/>
  <c r="L62" i="1" s="1"/>
  <c r="E66" i="1"/>
  <c r="E70" i="1"/>
  <c r="E74" i="1"/>
  <c r="E78" i="1"/>
  <c r="L78" i="1" s="1"/>
  <c r="E82" i="1"/>
  <c r="E86" i="1"/>
  <c r="E90" i="1"/>
  <c r="E24" i="1"/>
  <c r="E20" i="1"/>
  <c r="E18" i="1"/>
  <c r="E16" i="1"/>
  <c r="E14" i="1"/>
  <c r="E12" i="1"/>
  <c r="E10" i="1"/>
  <c r="E19" i="1"/>
  <c r="E17" i="1"/>
  <c r="E15" i="1"/>
  <c r="E13" i="1"/>
  <c r="E11" i="1"/>
  <c r="E9" i="1"/>
  <c r="E32" i="1"/>
  <c r="E36" i="1"/>
  <c r="E40" i="1"/>
  <c r="E44" i="1"/>
  <c r="E48" i="1"/>
  <c r="E52" i="1"/>
  <c r="E56" i="1"/>
  <c r="E60" i="1"/>
  <c r="E63" i="1"/>
  <c r="E67" i="1"/>
  <c r="E71" i="1"/>
  <c r="E75" i="1"/>
  <c r="E79" i="1"/>
  <c r="E83" i="1"/>
  <c r="E87" i="1"/>
  <c r="E21" i="1"/>
  <c r="L21" i="1" s="1"/>
  <c r="E25" i="1"/>
  <c r="E29" i="1"/>
  <c r="E33" i="1"/>
  <c r="E37" i="1"/>
  <c r="L37" i="1" s="1"/>
  <c r="E41" i="1"/>
  <c r="E45" i="1"/>
  <c r="E49" i="1"/>
  <c r="E53" i="1"/>
  <c r="L53" i="1" s="1"/>
  <c r="E57" i="1"/>
  <c r="E61" i="1"/>
  <c r="E64" i="1"/>
  <c r="E68" i="1"/>
  <c r="L68" i="1" s="1"/>
  <c r="E72" i="1"/>
  <c r="E76" i="1"/>
  <c r="E80" i="1"/>
  <c r="E84" i="1"/>
  <c r="L84" i="1" s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3" i="1"/>
  <c r="G67" i="1"/>
  <c r="G71" i="1"/>
  <c r="G75" i="1"/>
  <c r="G79" i="1"/>
  <c r="G83" i="1"/>
  <c r="G8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2" i="1"/>
  <c r="G66" i="1"/>
  <c r="G70" i="1"/>
  <c r="G74" i="1"/>
  <c r="G78" i="1"/>
  <c r="G82" i="1"/>
  <c r="G86" i="1"/>
  <c r="G90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5" i="1"/>
  <c r="G69" i="1"/>
  <c r="G73" i="1"/>
  <c r="G77" i="1"/>
  <c r="G81" i="1"/>
  <c r="G85" i="1"/>
  <c r="G89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4" i="1"/>
  <c r="G68" i="1"/>
  <c r="G72" i="1"/>
  <c r="G76" i="1"/>
  <c r="G80" i="1"/>
  <c r="G84" i="1"/>
  <c r="G88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5" i="1"/>
  <c r="H69" i="1"/>
  <c r="H73" i="1"/>
  <c r="H77" i="1"/>
  <c r="H81" i="1"/>
  <c r="H85" i="1"/>
  <c r="H89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4" i="1"/>
  <c r="H68" i="1"/>
  <c r="H72" i="1"/>
  <c r="H76" i="1"/>
  <c r="H80" i="1"/>
  <c r="H84" i="1"/>
  <c r="H8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3" i="1"/>
  <c r="H67" i="1"/>
  <c r="H71" i="1"/>
  <c r="H75" i="1"/>
  <c r="H79" i="1"/>
  <c r="H83" i="1"/>
  <c r="H8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2" i="1"/>
  <c r="H66" i="1"/>
  <c r="H70" i="1"/>
  <c r="H74" i="1"/>
  <c r="H78" i="1"/>
  <c r="H82" i="1"/>
  <c r="H86" i="1"/>
  <c r="H90" i="1"/>
  <c r="J12" i="1"/>
  <c r="J16" i="1"/>
  <c r="J20" i="1"/>
  <c r="J24" i="1"/>
  <c r="J28" i="1"/>
  <c r="J32" i="1"/>
  <c r="J36" i="1"/>
  <c r="J40" i="1"/>
  <c r="J44" i="1"/>
  <c r="J48" i="1"/>
  <c r="J52" i="1"/>
  <c r="J56" i="1"/>
  <c r="J60" i="1"/>
  <c r="J63" i="1"/>
  <c r="J67" i="1"/>
  <c r="J71" i="1"/>
  <c r="J75" i="1"/>
  <c r="J79" i="1"/>
  <c r="J83" i="1"/>
  <c r="J87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2" i="1"/>
  <c r="J66" i="1"/>
  <c r="J70" i="1"/>
  <c r="J74" i="1"/>
  <c r="J78" i="1"/>
  <c r="J82" i="1"/>
  <c r="J86" i="1"/>
  <c r="J90" i="1"/>
  <c r="J10" i="1"/>
  <c r="J14" i="1"/>
  <c r="J18" i="1"/>
  <c r="J22" i="1"/>
  <c r="J26" i="1"/>
  <c r="J30" i="1"/>
  <c r="J34" i="1"/>
  <c r="J38" i="1"/>
  <c r="J42" i="1"/>
  <c r="J46" i="1"/>
  <c r="J50" i="1"/>
  <c r="J54" i="1"/>
  <c r="J58" i="1"/>
  <c r="J65" i="1"/>
  <c r="J69" i="1"/>
  <c r="J73" i="1"/>
  <c r="J77" i="1"/>
  <c r="J81" i="1"/>
  <c r="J85" i="1"/>
  <c r="J89" i="1"/>
  <c r="J9" i="1"/>
  <c r="J13" i="1"/>
  <c r="J17" i="1"/>
  <c r="J21" i="1"/>
  <c r="J25" i="1"/>
  <c r="J29" i="1"/>
  <c r="J33" i="1"/>
  <c r="J37" i="1"/>
  <c r="J41" i="1"/>
  <c r="J45" i="1"/>
  <c r="J49" i="1"/>
  <c r="J53" i="1"/>
  <c r="J57" i="1"/>
  <c r="J61" i="1"/>
  <c r="J64" i="1"/>
  <c r="J68" i="1"/>
  <c r="J72" i="1"/>
  <c r="J76" i="1"/>
  <c r="J80" i="1"/>
  <c r="J84" i="1"/>
  <c r="J88" i="1"/>
  <c r="L44" i="1" l="1"/>
  <c r="L14" i="1"/>
  <c r="L85" i="1"/>
  <c r="L34" i="1"/>
  <c r="H91" i="1"/>
  <c r="L80" i="1"/>
  <c r="L64" i="1"/>
  <c r="L49" i="1"/>
  <c r="L33" i="1"/>
  <c r="L87" i="1"/>
  <c r="L71" i="1"/>
  <c r="L56" i="1"/>
  <c r="L40" i="1"/>
  <c r="L11" i="1"/>
  <c r="L19" i="1"/>
  <c r="L16" i="1"/>
  <c r="L90" i="1"/>
  <c r="L74" i="1"/>
  <c r="L59" i="1"/>
  <c r="L43" i="1"/>
  <c r="L27" i="1"/>
  <c r="L81" i="1"/>
  <c r="L65" i="1"/>
  <c r="L46" i="1"/>
  <c r="L30" i="1"/>
  <c r="F91" i="1"/>
  <c r="L60" i="1"/>
  <c r="E91" i="1"/>
  <c r="L9" i="1"/>
  <c r="L24" i="1"/>
  <c r="L69" i="1"/>
  <c r="L28" i="1"/>
  <c r="J91" i="1"/>
  <c r="G91" i="1"/>
  <c r="L76" i="1"/>
  <c r="L61" i="1"/>
  <c r="L45" i="1"/>
  <c r="L29" i="1"/>
  <c r="L83" i="1"/>
  <c r="L67" i="1"/>
  <c r="L52" i="1"/>
  <c r="L36" i="1"/>
  <c r="L13" i="1"/>
  <c r="L10" i="1"/>
  <c r="L18" i="1"/>
  <c r="L86" i="1"/>
  <c r="L70" i="1"/>
  <c r="L55" i="1"/>
  <c r="L39" i="1"/>
  <c r="L23" i="1"/>
  <c r="L77" i="1"/>
  <c r="L58" i="1"/>
  <c r="L42" i="1"/>
  <c r="L22" i="1"/>
  <c r="L75" i="1"/>
  <c r="L17" i="1"/>
  <c r="L50" i="1"/>
  <c r="L72" i="1"/>
  <c r="L57" i="1"/>
  <c r="L41" i="1"/>
  <c r="L25" i="1"/>
  <c r="L79" i="1"/>
  <c r="L63" i="1"/>
  <c r="L48" i="1"/>
  <c r="L32" i="1"/>
  <c r="L15" i="1"/>
  <c r="L12" i="1"/>
  <c r="L20" i="1"/>
  <c r="L82" i="1"/>
  <c r="L66" i="1"/>
  <c r="L51" i="1"/>
  <c r="L35" i="1"/>
  <c r="L89" i="1"/>
  <c r="L73" i="1"/>
  <c r="L54" i="1"/>
  <c r="L38" i="1"/>
  <c r="L26" i="1"/>
  <c r="J93" i="1"/>
  <c r="J95" i="1" s="1"/>
  <c r="G93" i="1"/>
  <c r="G95" i="1" s="1"/>
  <c r="E93" i="1"/>
  <c r="F93" i="1"/>
  <c r="H93" i="1"/>
  <c r="F95" i="1"/>
  <c r="H95" i="1"/>
  <c r="K95" i="1"/>
  <c r="I95" i="1"/>
  <c r="L91" i="1" l="1"/>
  <c r="E95" i="1"/>
  <c r="D95" i="1" s="1"/>
  <c r="L93" i="1"/>
  <c r="L97" i="1" s="1"/>
  <c r="L95" i="1" l="1"/>
</calcChain>
</file>

<file path=xl/sharedStrings.xml><?xml version="1.0" encoding="utf-8"?>
<sst xmlns="http://schemas.openxmlformats.org/spreadsheetml/2006/main" count="127" uniqueCount="115">
  <si>
    <t>INT.</t>
  </si>
  <si>
    <t>PROPRIETARIO</t>
  </si>
  <si>
    <t>T1</t>
  </si>
  <si>
    <t>T2</t>
  </si>
  <si>
    <t>A1</t>
  </si>
  <si>
    <t>A2</t>
  </si>
  <si>
    <t>A3</t>
  </si>
  <si>
    <t>A4</t>
  </si>
  <si>
    <t>A5</t>
  </si>
  <si>
    <t>B1</t>
  </si>
  <si>
    <t>B2</t>
  </si>
  <si>
    <t>B3</t>
  </si>
  <si>
    <t>B6</t>
  </si>
  <si>
    <t>B7</t>
  </si>
  <si>
    <t>B8</t>
  </si>
  <si>
    <t>B9</t>
  </si>
  <si>
    <t>B10</t>
  </si>
  <si>
    <t>B11</t>
  </si>
  <si>
    <t>B12</t>
  </si>
  <si>
    <t>B13a</t>
  </si>
  <si>
    <t>B13b</t>
  </si>
  <si>
    <t>B14</t>
  </si>
  <si>
    <t>B15</t>
  </si>
  <si>
    <t>B16</t>
  </si>
  <si>
    <t>B17</t>
  </si>
  <si>
    <t>B18</t>
  </si>
  <si>
    <t>B19</t>
  </si>
  <si>
    <t>B20</t>
  </si>
  <si>
    <t>B23</t>
  </si>
  <si>
    <t>B24</t>
  </si>
  <si>
    <t>B25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</si>
  <si>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</si>
  <si>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</si>
  <si>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</si>
  <si>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</si>
  <si>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</si>
  <si>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</si>
  <si>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</si>
  <si>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</si>
  <si>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</si>
  <si>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</si>
  <si>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</si>
  <si>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</si>
  <si>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</si>
  <si>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</si>
  <si>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</si>
  <si>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</si>
  <si>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</si>
  <si>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</si>
  <si>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C21</t>
  </si>
  <si>
    <t>C22</t>
  </si>
  <si>
    <t>C23</t>
  </si>
  <si>
    <t>C24</t>
  </si>
  <si>
    <t>C25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</si>
  <si>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</si>
  <si>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</si>
  <si>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</si>
  <si>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</si>
  <si>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</si>
  <si>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</si>
  <si>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</si>
  <si>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</si>
  <si>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</si>
  <si>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</si>
  <si>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</si>
  <si>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</si>
  <si>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</si>
  <si>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</si>
  <si>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</si>
  <si>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</si>
  <si>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</si>
  <si>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</si>
  <si>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</si>
  <si>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</si>
  <si>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</si>
  <si>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</si>
  <si>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</si>
  <si>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</si>
  <si>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</si>
  <si>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</si>
  <si>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</si>
  <si>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</si>
  <si>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</si>
  <si>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Enel</t>
  </si>
  <si>
    <t>Ausino</t>
  </si>
  <si>
    <t>Ripartizione</t>
  </si>
  <si>
    <t>Somma totale</t>
  </si>
  <si>
    <t>B4/B5</t>
  </si>
  <si>
    <t>B21/B22</t>
  </si>
  <si>
    <t>C19/C 20</t>
  </si>
  <si>
    <t>Tab. B</t>
  </si>
  <si>
    <t>Jolly Service</t>
  </si>
  <si>
    <t>Man. Elettrica</t>
  </si>
  <si>
    <t>1/B</t>
  </si>
  <si>
    <t>2/B</t>
  </si>
  <si>
    <t>prova a zero</t>
  </si>
  <si>
    <t>Man. antincendio</t>
  </si>
  <si>
    <t>Man. G. Elettrog.</t>
  </si>
  <si>
    <t>Manut. Varie</t>
  </si>
  <si>
    <t>BILANCIO PREVENTIVO 2018</t>
  </si>
  <si>
    <t>BOX:</t>
  </si>
  <si>
    <t>Voci Tabella A</t>
  </si>
  <si>
    <t>Amministratore</t>
  </si>
  <si>
    <t>Assicurazione</t>
  </si>
  <si>
    <t>S. postali</t>
  </si>
  <si>
    <t>S. bancarie</t>
  </si>
  <si>
    <t>Extra A</t>
  </si>
  <si>
    <t>Voci Tabella B</t>
  </si>
  <si>
    <t>Elettricità</t>
  </si>
  <si>
    <t>Acqua</t>
  </si>
  <si>
    <t>Pulizia (JollyService)</t>
  </si>
  <si>
    <t>Manutenzione Antincendio</t>
  </si>
  <si>
    <t>Man. Gruppo Elettrogeno</t>
  </si>
  <si>
    <t>Man. Varie</t>
  </si>
  <si>
    <t>Extra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</si>
</sst>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;[Red]\-&quot;€&quot;\ #,##0"/>
    <numFmt numFmtId="165" formatCode="_-* #,##0.00_-;\-* #,##0.00_-;_-* &quot;-&quot;??_-;_-@_-"/>
    <numFmt numFmtId="166" formatCode="0.0000"/>
    <numFmt numFmtId="167" formatCode="&quot;€&quot;\ #,##0.00"/>
    <numFmt numFmtId="168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167" fontId="0" fillId="0" borderId="1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/>
    <xf numFmtId="167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167" fontId="3" fillId="0" borderId="1" xfId="0" applyNumberFormat="1" applyFont="1" applyBorder="1"/>
    <xf numFmtId="0" fontId="3" fillId="0" borderId="0" xfId="0" applyFo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7" fontId="2" fillId="0" borderId="1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" xfId="0" applyBorder="1" applyAlignment="1"/>
    <xf numFmtId="167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65" fontId="1" fillId="0" borderId="3" xfId="1" applyFont="1" applyBorder="1" applyAlignment="1">
      <alignment vertical="center"/>
    </xf>
    <xf numFmtId="167" fontId="2" fillId="2" borderId="1" xfId="0" applyNumberFormat="1" applyFont="1" applyFill="1" applyBorder="1" applyAlignment="1">
      <alignment horizontal="center"/>
    </xf>
    <xf numFmtId="0" fontId="4" fillId="0" borderId="0" xfId="0" applyFont="1" applyAlignment="1"/>
    <xf numFmtId="167" fontId="2" fillId="0" borderId="0" xfId="0" applyNumberFormat="1" applyFont="1"/>
    <xf numFmtId="167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/>
    <xf numFmtId="0" fontId="5" fillId="3" borderId="0" xfId="0" applyFont="1" applyFill="1" applyAlignme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97"/>
  <sheetViews>
    <sheetView workbookViewId="0">
      <selection activeCell="C11" sqref="C11"/>
    </sheetView>
  </sheetViews>
  <sheetFormatPr defaultRowHeight="15" x14ac:dyDescent="0.25"/>
  <cols>
    <col min="1" max="1" width="5.42578125" customWidth="1"/>
    <col min="2" max="2" width="8.140625" style="16" bestFit="1" customWidth="1"/>
    <col min="3" max="3" width="26.42578125" customWidth="1"/>
    <col min="4" max="4" width="8" bestFit="1" customWidth="1"/>
    <col min="5" max="7" width="10.7109375" customWidth="1"/>
    <col min="8" max="8" width="11.28515625" customWidth="1"/>
    <col min="9" max="11" width="10.7109375" customWidth="1"/>
    <col min="12" max="12" width="17" customWidth="1"/>
  </cols>
  <sheetData>
    <row r="1" spans="2:16" x14ac:dyDescent="0.25">
      <c r="D1" s="14"/>
      <c r="E1" s="11"/>
    </row>
    <row r="2" spans="2:16" ht="15" customHeight="1" x14ac:dyDescent="0.25">
      <c r="B2" s="30" t="s">
        <v>99</v>
      </c>
      <c r="C2" s="12"/>
      <c r="D2" s="13"/>
      <c r="E2" s="32" t="s">
        <v>83</v>
      </c>
      <c r="F2" s="36" t="s">
        <v>84</v>
      </c>
      <c r="G2" s="37" t="s">
        <v>91</v>
      </c>
      <c r="H2" s="37" t="s">
        <v>96</v>
      </c>
      <c r="I2" s="37" t="s">
        <v>92</v>
      </c>
      <c r="J2" s="37" t="s">
        <v>97</v>
      </c>
      <c r="K2" s="33" t="s">
        <v>98</v>
      </c>
      <c r="P2" s="27" t="s">
        <v>93</v>
      </c>
    </row>
    <row r="3" spans="2:16" x14ac:dyDescent="0.25">
      <c r="B3" s="17"/>
      <c r="C3" s="12"/>
      <c r="D3" s="13"/>
      <c r="E3" s="32"/>
      <c r="F3" s="36"/>
      <c r="G3" s="37"/>
      <c r="H3" s="37"/>
      <c r="I3" s="37"/>
      <c r="J3" s="37"/>
      <c r="K3" s="34"/>
      <c r="P3" s="26">
        <v>2018</v>
      </c>
    </row>
    <row r="4" spans="2:16" x14ac:dyDescent="0.25">
      <c r="B4" s="17"/>
      <c r="C4" s="12"/>
      <c r="D4" s="13"/>
      <c r="E4" s="29">
        <v>4000</v>
      </c>
      <c r="F4" s="29">
        <v>150</v>
      </c>
      <c r="G4" s="29">
        <v>1500</v>
      </c>
      <c r="H4" s="24">
        <v>2500</v>
      </c>
      <c r="I4" s="24">
        <v>400</v>
      </c>
      <c r="J4" s="24">
        <v>1000</v>
      </c>
      <c r="K4" s="29">
        <v>500</v>
      </c>
      <c r="L4" s="7"/>
    </row>
    <row r="5" spans="2:16" x14ac:dyDescent="0.25">
      <c r="B5" s="17"/>
      <c r="C5" s="9"/>
      <c r="D5" s="10"/>
      <c r="E5" s="11"/>
      <c r="F5" s="5"/>
      <c r="G5" s="6"/>
    </row>
    <row r="6" spans="2:16" x14ac:dyDescent="0.25">
      <c r="B6" s="18" t="s">
        <v>0</v>
      </c>
      <c r="C6" s="1" t="s">
        <v>1</v>
      </c>
      <c r="D6" s="25" t="s">
        <v>90</v>
      </c>
      <c r="E6" s="15" t="s">
        <v>85</v>
      </c>
      <c r="F6" s="15" t="s">
        <v>85</v>
      </c>
      <c r="G6" s="15" t="s">
        <v>85</v>
      </c>
      <c r="H6" s="15" t="s">
        <v>85</v>
      </c>
      <c r="I6" s="15" t="s">
        <v>85</v>
      </c>
      <c r="J6" s="15" t="s">
        <v>85</v>
      </c>
      <c r="K6" s="15" t="s">
        <v>85</v>
      </c>
      <c r="L6" s="21" t="s">
        <v>86</v>
      </c>
    </row>
    <row r="7" spans="2:16" x14ac:dyDescent="0.25">
      <c r="B7" s="19" t="s">
        <v>2</v>
      </c>
      <c r="C7" s="2"/>
      <c r="D7" s="2"/>
      <c r="E7" s="8"/>
      <c r="F7" s="8"/>
      <c r="G7" s="8"/>
      <c r="H7" s="8"/>
      <c r="I7" s="8"/>
      <c r="J7" s="8"/>
      <c r="K7" s="8"/>
      <c r="L7" s="8">
        <f t="shared" ref="L7:L70" si="0">SUM(E7:K7)</f>
        <v>0</v>
      </c>
    </row>
    <row r="8" spans="2:16" x14ac:dyDescent="0.25">
      <c r="B8" s="19" t="s">
        <v>3</v>
      </c>
      <c r="C8" s="2"/>
      <c r="D8" s="2"/>
      <c r="E8" s="8"/>
      <c r="F8" s="8"/>
      <c r="G8" s="8"/>
      <c r="H8" s="8"/>
      <c r="I8" s="8"/>
      <c r="J8" s="8"/>
      <c r="K8" s="8"/>
      <c r="L8" s="8">
        <f t="shared" si="0"/>
        <v>0</v>
      </c>
    </row>
    <row r="9" spans="2:16" ht="15" customHeight="1" x14ac:dyDescent="0.25">
      <c r="B9" s="20" t="s">
        <v>4</v>
      </c>
      <c r="C9" s="2"/>
      <c r="D9" s="2">
        <v>14.56</v>
      </c>
      <c r="E9" s="8">
        <f t="shared" ref="E9:E40" si="1">(E$4/1000)*(D9)</f>
        <v>58.24</v>
      </c>
      <c r="F9" s="8">
        <f t="shared" ref="F9:F40" si="2">(F$4/1000)*(D9)</f>
        <v>2.1840000000000002</v>
      </c>
      <c r="G9" s="8">
        <f t="shared" ref="G9:G40" si="3">(G$4/1000)*(D9)</f>
        <v>21.84</v>
      </c>
      <c r="H9" s="8">
        <f t="shared" ref="H9:H40" si="4">(H$4/1000)*(D9)</f>
        <v>36.4</v>
      </c>
      <c r="I9" s="8">
        <f t="shared" ref="I9:I40" si="5">(I$4/1000)*(D9)</f>
        <v>5.8240000000000007</v>
      </c>
      <c r="J9" s="8">
        <f t="shared" ref="J9:J40" si="6">(J$4/1000)*(D9)</f>
        <v>14.56</v>
      </c>
      <c r="K9" s="8">
        <f t="shared" ref="K9:K40" si="7">(K$4/1000)*(D9)</f>
        <v>7.28</v>
      </c>
      <c r="L9" s="8">
        <f>SUM(E9:K9)</f>
        <v>146.32799999999997</v>
      </c>
    </row>
    <row r="10" spans="2:16" x14ac:dyDescent="0.25">
      <c r="B10" s="19" t="s">
        <v>5</v>
      </c>
      <c r="C10" s="2"/>
      <c r="D10" s="2">
        <v>15.69</v>
      </c>
      <c r="E10" s="8">
        <f t="shared" si="1"/>
        <v>62.76</v>
      </c>
      <c r="F10" s="8">
        <f t="shared" si="2"/>
        <v>2.3534999999999999</v>
      </c>
      <c r="G10" s="8">
        <f t="shared" si="3"/>
        <v>23.535</v>
      </c>
      <c r="H10" s="8">
        <f t="shared" si="4"/>
        <v>39.225000000000001</v>
      </c>
      <c r="I10" s="8">
        <f t="shared" si="5"/>
        <v>6.2759999999999998</v>
      </c>
      <c r="J10" s="8">
        <f t="shared" si="6"/>
        <v>15.69</v>
      </c>
      <c r="K10" s="8">
        <f t="shared" si="7"/>
        <v>7.8449999999999998</v>
      </c>
      <c r="L10" s="8">
        <f t="shared" si="0"/>
        <v>157.68450000000001</v>
      </c>
    </row>
    <row r="11" spans="2:16" x14ac:dyDescent="0.25">
      <c r="B11" s="19" t="s">
        <v>6</v>
      </c>
      <c r="C11" s="2"/>
      <c r="D11" s="2">
        <v>14.01</v>
      </c>
      <c r="E11" s="8">
        <f t="shared" si="1"/>
        <v>56.04</v>
      </c>
      <c r="F11" s="8">
        <f t="shared" si="2"/>
        <v>2.1014999999999997</v>
      </c>
      <c r="G11" s="8">
        <f t="shared" si="3"/>
        <v>21.015000000000001</v>
      </c>
      <c r="H11" s="8">
        <f t="shared" si="4"/>
        <v>35.024999999999999</v>
      </c>
      <c r="I11" s="8">
        <f t="shared" si="5"/>
        <v>5.6040000000000001</v>
      </c>
      <c r="J11" s="8">
        <f t="shared" si="6"/>
        <v>14.01</v>
      </c>
      <c r="K11" s="8">
        <f t="shared" si="7"/>
        <v>7.0049999999999999</v>
      </c>
      <c r="L11" s="8">
        <f t="shared" si="0"/>
        <v>140.8005</v>
      </c>
    </row>
    <row r="12" spans="2:16" x14ac:dyDescent="0.25">
      <c r="B12" s="19" t="s">
        <v>7</v>
      </c>
      <c r="C12" s="2"/>
      <c r="D12" s="2">
        <v>8.02</v>
      </c>
      <c r="E12" s="8">
        <f t="shared" si="1"/>
        <v>32.08</v>
      </c>
      <c r="F12" s="8">
        <f t="shared" si="2"/>
        <v>1.2029999999999998</v>
      </c>
      <c r="G12" s="8">
        <f t="shared" si="3"/>
        <v>12.03</v>
      </c>
      <c r="H12" s="8">
        <f t="shared" si="4"/>
        <v>20.049999999999997</v>
      </c>
      <c r="I12" s="8">
        <f t="shared" si="5"/>
        <v>3.2080000000000002</v>
      </c>
      <c r="J12" s="8">
        <f t="shared" si="6"/>
        <v>8.02</v>
      </c>
      <c r="K12" s="8">
        <f t="shared" si="7"/>
        <v>4.01</v>
      </c>
      <c r="L12" s="8">
        <f t="shared" si="0"/>
        <v>80.600999999999999</v>
      </c>
    </row>
    <row r="13" spans="2:16" x14ac:dyDescent="0.25">
      <c r="B13" s="19" t="s">
        <v>8</v>
      </c>
      <c r="C13" s="2"/>
      <c r="D13" s="2">
        <v>7.69</v>
      </c>
      <c r="E13" s="8">
        <f t="shared" si="1"/>
        <v>30.76</v>
      </c>
      <c r="F13" s="8">
        <f t="shared" si="2"/>
        <v>1.1535</v>
      </c>
      <c r="G13" s="8">
        <f t="shared" si="3"/>
        <v>11.535</v>
      </c>
      <c r="H13" s="8">
        <f t="shared" si="4"/>
        <v>19.225000000000001</v>
      </c>
      <c r="I13" s="8">
        <f t="shared" si="5"/>
        <v>3.0760000000000005</v>
      </c>
      <c r="J13" s="8">
        <f t="shared" si="6"/>
        <v>7.69</v>
      </c>
      <c r="K13" s="8">
        <f t="shared" si="7"/>
        <v>3.8450000000000002</v>
      </c>
      <c r="L13" s="8">
        <f t="shared" si="0"/>
        <v>77.284500000000008</v>
      </c>
    </row>
    <row r="14" spans="2:16" x14ac:dyDescent="0.25">
      <c r="B14" s="19" t="s">
        <v>9</v>
      </c>
      <c r="C14" s="3"/>
      <c r="D14" s="2">
        <v>13.75</v>
      </c>
      <c r="E14" s="8">
        <f t="shared" si="1"/>
        <v>55</v>
      </c>
      <c r="F14" s="8">
        <f t="shared" si="2"/>
        <v>2.0625</v>
      </c>
      <c r="G14" s="8">
        <f t="shared" si="3"/>
        <v>20.625</v>
      </c>
      <c r="H14" s="8">
        <f t="shared" si="4"/>
        <v>34.375</v>
      </c>
      <c r="I14" s="8">
        <f t="shared" si="5"/>
        <v>5.5</v>
      </c>
      <c r="J14" s="8">
        <f t="shared" si="6"/>
        <v>13.75</v>
      </c>
      <c r="K14" s="8">
        <f t="shared" si="7"/>
        <v>6.875</v>
      </c>
      <c r="L14" s="8">
        <f t="shared" si="0"/>
        <v>138.1875</v>
      </c>
    </row>
    <row r="15" spans="2:16" x14ac:dyDescent="0.25">
      <c r="B15" s="19" t="s">
        <v>10</v>
      </c>
      <c r="C15" s="2"/>
      <c r="D15" s="2">
        <v>8.0500000000000007</v>
      </c>
      <c r="E15" s="8">
        <f t="shared" si="1"/>
        <v>32.200000000000003</v>
      </c>
      <c r="F15" s="8">
        <f t="shared" si="2"/>
        <v>1.2075</v>
      </c>
      <c r="G15" s="8">
        <f t="shared" si="3"/>
        <v>12.075000000000001</v>
      </c>
      <c r="H15" s="8">
        <f t="shared" si="4"/>
        <v>20.125</v>
      </c>
      <c r="I15" s="8">
        <f t="shared" si="5"/>
        <v>3.2200000000000006</v>
      </c>
      <c r="J15" s="8">
        <f t="shared" si="6"/>
        <v>8.0500000000000007</v>
      </c>
      <c r="K15" s="8">
        <f t="shared" si="7"/>
        <v>4.0250000000000004</v>
      </c>
      <c r="L15" s="8">
        <f t="shared" si="0"/>
        <v>80.902500000000018</v>
      </c>
    </row>
    <row r="16" spans="2:16" x14ac:dyDescent="0.25">
      <c r="B16" s="19" t="s">
        <v>11</v>
      </c>
      <c r="C16" s="2"/>
      <c r="D16" s="2">
        <v>8.39</v>
      </c>
      <c r="E16" s="8">
        <f t="shared" si="1"/>
        <v>33.56</v>
      </c>
      <c r="F16" s="8">
        <f t="shared" si="2"/>
        <v>1.2585</v>
      </c>
      <c r="G16" s="8">
        <f t="shared" si="3"/>
        <v>12.585000000000001</v>
      </c>
      <c r="H16" s="8">
        <f t="shared" si="4"/>
        <v>20.975000000000001</v>
      </c>
      <c r="I16" s="8">
        <f t="shared" si="5"/>
        <v>3.3560000000000003</v>
      </c>
      <c r="J16" s="8">
        <f t="shared" si="6"/>
        <v>8.39</v>
      </c>
      <c r="K16" s="8">
        <f t="shared" si="7"/>
        <v>4.1950000000000003</v>
      </c>
      <c r="L16" s="8">
        <f t="shared" si="0"/>
        <v>84.319500000000005</v>
      </c>
    </row>
    <row r="17" spans="2:12" x14ac:dyDescent="0.25">
      <c r="B17" s="19" t="s">
        <v>87</v>
      </c>
      <c r="C17" s="4"/>
      <c r="D17" s="23">
        <v>16.72</v>
      </c>
      <c r="E17" s="8">
        <f t="shared" si="1"/>
        <v>66.88</v>
      </c>
      <c r="F17" s="8">
        <f t="shared" si="2"/>
        <v>2.5079999999999996</v>
      </c>
      <c r="G17" s="8">
        <f t="shared" si="3"/>
        <v>25.08</v>
      </c>
      <c r="H17" s="8">
        <f t="shared" si="4"/>
        <v>41.8</v>
      </c>
      <c r="I17" s="8">
        <f t="shared" si="5"/>
        <v>6.6879999999999997</v>
      </c>
      <c r="J17" s="8">
        <f t="shared" si="6"/>
        <v>16.72</v>
      </c>
      <c r="K17" s="8">
        <f t="shared" si="7"/>
        <v>8.36</v>
      </c>
      <c r="L17" s="8">
        <f t="shared" si="0"/>
        <v>168.03599999999994</v>
      </c>
    </row>
    <row r="18" spans="2:12" x14ac:dyDescent="0.25">
      <c r="B18" s="19" t="s">
        <v>12</v>
      </c>
      <c r="C18" s="4"/>
      <c r="D18" s="2">
        <v>8.41</v>
      </c>
      <c r="E18" s="8">
        <f t="shared" si="1"/>
        <v>33.64</v>
      </c>
      <c r="F18" s="8">
        <f t="shared" si="2"/>
        <v>1.2615000000000001</v>
      </c>
      <c r="G18" s="8">
        <f t="shared" si="3"/>
        <v>12.615</v>
      </c>
      <c r="H18" s="8">
        <f t="shared" si="4"/>
        <v>21.024999999999999</v>
      </c>
      <c r="I18" s="8">
        <f t="shared" si="5"/>
        <v>3.3640000000000003</v>
      </c>
      <c r="J18" s="8">
        <f t="shared" si="6"/>
        <v>8.41</v>
      </c>
      <c r="K18" s="8">
        <f t="shared" si="7"/>
        <v>4.2050000000000001</v>
      </c>
      <c r="L18" s="8">
        <f t="shared" si="0"/>
        <v>84.520499999999998</v>
      </c>
    </row>
    <row r="19" spans="2:12" x14ac:dyDescent="0.25">
      <c r="B19" s="19" t="s">
        <v>13</v>
      </c>
      <c r="C19" s="2"/>
      <c r="D19" s="2">
        <v>7.98</v>
      </c>
      <c r="E19" s="8">
        <f t="shared" si="1"/>
        <v>31.92</v>
      </c>
      <c r="F19" s="8">
        <f t="shared" si="2"/>
        <v>1.1970000000000001</v>
      </c>
      <c r="G19" s="8">
        <f t="shared" si="3"/>
        <v>11.97</v>
      </c>
      <c r="H19" s="8">
        <f t="shared" si="4"/>
        <v>19.950000000000003</v>
      </c>
      <c r="I19" s="8">
        <f t="shared" si="5"/>
        <v>3.1920000000000002</v>
      </c>
      <c r="J19" s="8">
        <f t="shared" si="6"/>
        <v>7.98</v>
      </c>
      <c r="K19" s="8">
        <f t="shared" si="7"/>
        <v>3.99</v>
      </c>
      <c r="L19" s="8">
        <f t="shared" si="0"/>
        <v>80.199000000000012</v>
      </c>
    </row>
    <row r="20" spans="2:12" x14ac:dyDescent="0.25">
      <c r="B20" s="19" t="s">
        <v>14</v>
      </c>
      <c r="C20" s="2"/>
      <c r="D20" s="2">
        <v>8.31</v>
      </c>
      <c r="E20" s="8">
        <f t="shared" si="1"/>
        <v>33.24</v>
      </c>
      <c r="F20" s="8">
        <f t="shared" si="2"/>
        <v>1.2464999999999999</v>
      </c>
      <c r="G20" s="8">
        <f t="shared" si="3"/>
        <v>12.465</v>
      </c>
      <c r="H20" s="8">
        <f t="shared" si="4"/>
        <v>20.775000000000002</v>
      </c>
      <c r="I20" s="8">
        <f t="shared" si="5"/>
        <v>3.3240000000000003</v>
      </c>
      <c r="J20" s="8">
        <f t="shared" si="6"/>
        <v>8.31</v>
      </c>
      <c r="K20" s="8">
        <f t="shared" si="7"/>
        <v>4.1550000000000002</v>
      </c>
      <c r="L20" s="8">
        <f t="shared" si="0"/>
        <v>83.515500000000003</v>
      </c>
    </row>
    <row r="21" spans="2:12" x14ac:dyDescent="0.25">
      <c r="B21" s="19" t="s">
        <v>15</v>
      </c>
      <c r="C21" s="4"/>
      <c r="D21" s="2">
        <v>11.41</v>
      </c>
      <c r="E21" s="8">
        <f t="shared" si="1"/>
        <v>45.64</v>
      </c>
      <c r="F21" s="8">
        <f t="shared" si="2"/>
        <v>1.7115</v>
      </c>
      <c r="G21" s="8">
        <f t="shared" si="3"/>
        <v>17.115000000000002</v>
      </c>
      <c r="H21" s="8">
        <f t="shared" si="4"/>
        <v>28.524999999999999</v>
      </c>
      <c r="I21" s="8">
        <f t="shared" si="5"/>
        <v>4.5640000000000001</v>
      </c>
      <c r="J21" s="8">
        <f t="shared" si="6"/>
        <v>11.41</v>
      </c>
      <c r="K21" s="8">
        <f t="shared" si="7"/>
        <v>5.7050000000000001</v>
      </c>
      <c r="L21" s="8">
        <f t="shared" si="0"/>
        <v>114.67049999999999</v>
      </c>
    </row>
    <row r="22" spans="2:12" x14ac:dyDescent="0.25">
      <c r="B22" s="19" t="s">
        <v>16</v>
      </c>
      <c r="C22" s="2"/>
      <c r="D22" s="2">
        <v>13.45</v>
      </c>
      <c r="E22" s="8">
        <f t="shared" si="1"/>
        <v>53.8</v>
      </c>
      <c r="F22" s="8">
        <f t="shared" si="2"/>
        <v>2.0174999999999996</v>
      </c>
      <c r="G22" s="8">
        <f t="shared" si="3"/>
        <v>20.174999999999997</v>
      </c>
      <c r="H22" s="8">
        <f t="shared" si="4"/>
        <v>33.625</v>
      </c>
      <c r="I22" s="8">
        <f t="shared" si="5"/>
        <v>5.38</v>
      </c>
      <c r="J22" s="8">
        <f t="shared" si="6"/>
        <v>13.45</v>
      </c>
      <c r="K22" s="8">
        <f t="shared" si="7"/>
        <v>6.7249999999999996</v>
      </c>
      <c r="L22" s="8">
        <f t="shared" si="0"/>
        <v>135.17249999999999</v>
      </c>
    </row>
    <row r="23" spans="2:12" ht="15" customHeight="1" x14ac:dyDescent="0.25">
      <c r="B23" s="20" t="s">
        <v>17</v>
      </c>
      <c r="C23" s="2"/>
      <c r="D23" s="2">
        <v>12.57</v>
      </c>
      <c r="E23" s="8">
        <f t="shared" si="1"/>
        <v>50.28</v>
      </c>
      <c r="F23" s="8">
        <f t="shared" si="2"/>
        <v>1.8855</v>
      </c>
      <c r="G23" s="8">
        <f t="shared" si="3"/>
        <v>18.855</v>
      </c>
      <c r="H23" s="8">
        <f t="shared" si="4"/>
        <v>31.425000000000001</v>
      </c>
      <c r="I23" s="8">
        <f t="shared" si="5"/>
        <v>5.0280000000000005</v>
      </c>
      <c r="J23" s="8">
        <f t="shared" si="6"/>
        <v>12.57</v>
      </c>
      <c r="K23" s="8">
        <f t="shared" si="7"/>
        <v>6.2850000000000001</v>
      </c>
      <c r="L23" s="8">
        <f t="shared" si="0"/>
        <v>126.32849999999999</v>
      </c>
    </row>
    <row r="24" spans="2:12" x14ac:dyDescent="0.25">
      <c r="B24" s="19" t="s">
        <v>18</v>
      </c>
      <c r="C24" s="2"/>
      <c r="D24" s="2">
        <v>15.1</v>
      </c>
      <c r="E24" s="8">
        <f t="shared" si="1"/>
        <v>60.4</v>
      </c>
      <c r="F24" s="8">
        <f t="shared" si="2"/>
        <v>2.2649999999999997</v>
      </c>
      <c r="G24" s="8">
        <f t="shared" si="3"/>
        <v>22.65</v>
      </c>
      <c r="H24" s="8">
        <f t="shared" si="4"/>
        <v>37.75</v>
      </c>
      <c r="I24" s="8">
        <f t="shared" si="5"/>
        <v>6.04</v>
      </c>
      <c r="J24" s="8">
        <f t="shared" si="6"/>
        <v>15.1</v>
      </c>
      <c r="K24" s="8">
        <f t="shared" si="7"/>
        <v>7.55</v>
      </c>
      <c r="L24" s="8">
        <f t="shared" si="0"/>
        <v>151.755</v>
      </c>
    </row>
    <row r="25" spans="2:12" x14ac:dyDescent="0.25">
      <c r="B25" s="19" t="s">
        <v>19</v>
      </c>
      <c r="C25" s="2"/>
      <c r="D25" s="2">
        <v>7.71</v>
      </c>
      <c r="E25" s="8">
        <f t="shared" si="1"/>
        <v>30.84</v>
      </c>
      <c r="F25" s="8">
        <f t="shared" si="2"/>
        <v>1.1564999999999999</v>
      </c>
      <c r="G25" s="8">
        <f t="shared" si="3"/>
        <v>11.565</v>
      </c>
      <c r="H25" s="8">
        <f t="shared" si="4"/>
        <v>19.274999999999999</v>
      </c>
      <c r="I25" s="8">
        <f t="shared" si="5"/>
        <v>3.0840000000000001</v>
      </c>
      <c r="J25" s="8">
        <f t="shared" si="6"/>
        <v>7.71</v>
      </c>
      <c r="K25" s="8">
        <f t="shared" si="7"/>
        <v>3.855</v>
      </c>
      <c r="L25" s="8">
        <f t="shared" si="0"/>
        <v>77.485500000000002</v>
      </c>
    </row>
    <row r="26" spans="2:12" x14ac:dyDescent="0.25">
      <c r="B26" s="19" t="s">
        <v>20</v>
      </c>
      <c r="C26" s="2"/>
      <c r="D26" s="22">
        <v>7.71</v>
      </c>
      <c r="E26" s="8">
        <f t="shared" si="1"/>
        <v>30.84</v>
      </c>
      <c r="F26" s="8">
        <f t="shared" si="2"/>
        <v>1.1564999999999999</v>
      </c>
      <c r="G26" s="8">
        <f t="shared" si="3"/>
        <v>11.565</v>
      </c>
      <c r="H26" s="8">
        <f t="shared" si="4"/>
        <v>19.274999999999999</v>
      </c>
      <c r="I26" s="8">
        <f t="shared" si="5"/>
        <v>3.0840000000000001</v>
      </c>
      <c r="J26" s="8">
        <f t="shared" si="6"/>
        <v>7.71</v>
      </c>
      <c r="K26" s="8">
        <f t="shared" si="7"/>
        <v>3.855</v>
      </c>
      <c r="L26" s="8">
        <f t="shared" si="0"/>
        <v>77.485500000000002</v>
      </c>
    </row>
    <row r="27" spans="2:12" x14ac:dyDescent="0.25">
      <c r="B27" s="19" t="s">
        <v>21</v>
      </c>
      <c r="C27" s="2"/>
      <c r="D27" s="2">
        <v>14.92</v>
      </c>
      <c r="E27" s="8">
        <f t="shared" si="1"/>
        <v>59.68</v>
      </c>
      <c r="F27" s="8">
        <f t="shared" si="2"/>
        <v>2.238</v>
      </c>
      <c r="G27" s="8">
        <f t="shared" si="3"/>
        <v>22.38</v>
      </c>
      <c r="H27" s="8">
        <f t="shared" si="4"/>
        <v>37.299999999999997</v>
      </c>
      <c r="I27" s="8">
        <f t="shared" si="5"/>
        <v>5.968</v>
      </c>
      <c r="J27" s="8">
        <f t="shared" si="6"/>
        <v>14.92</v>
      </c>
      <c r="K27" s="8">
        <f t="shared" si="7"/>
        <v>7.46</v>
      </c>
      <c r="L27" s="8">
        <f t="shared" si="0"/>
        <v>149.946</v>
      </c>
    </row>
    <row r="28" spans="2:12" x14ac:dyDescent="0.25">
      <c r="B28" s="19" t="s">
        <v>22</v>
      </c>
      <c r="C28" s="2"/>
      <c r="D28" s="2">
        <v>10.98</v>
      </c>
      <c r="E28" s="8">
        <f t="shared" si="1"/>
        <v>43.92</v>
      </c>
      <c r="F28" s="8">
        <f t="shared" si="2"/>
        <v>1.647</v>
      </c>
      <c r="G28" s="8">
        <f t="shared" si="3"/>
        <v>16.47</v>
      </c>
      <c r="H28" s="8">
        <f t="shared" si="4"/>
        <v>27.450000000000003</v>
      </c>
      <c r="I28" s="8">
        <f t="shared" si="5"/>
        <v>4.3920000000000003</v>
      </c>
      <c r="J28" s="8">
        <f t="shared" si="6"/>
        <v>10.98</v>
      </c>
      <c r="K28" s="8">
        <f t="shared" si="7"/>
        <v>5.49</v>
      </c>
      <c r="L28" s="8">
        <f t="shared" si="0"/>
        <v>110.34899999999999</v>
      </c>
    </row>
    <row r="29" spans="2:12" x14ac:dyDescent="0.25">
      <c r="B29" s="19" t="s">
        <v>23</v>
      </c>
      <c r="C29" s="2"/>
      <c r="D29" s="2">
        <v>9.49</v>
      </c>
      <c r="E29" s="8">
        <f t="shared" si="1"/>
        <v>37.96</v>
      </c>
      <c r="F29" s="8">
        <f t="shared" si="2"/>
        <v>1.4235</v>
      </c>
      <c r="G29" s="8">
        <f t="shared" si="3"/>
        <v>14.234999999999999</v>
      </c>
      <c r="H29" s="8">
        <f t="shared" si="4"/>
        <v>23.725000000000001</v>
      </c>
      <c r="I29" s="8">
        <f t="shared" si="5"/>
        <v>3.7960000000000003</v>
      </c>
      <c r="J29" s="8">
        <f t="shared" si="6"/>
        <v>9.49</v>
      </c>
      <c r="K29" s="8">
        <f t="shared" si="7"/>
        <v>4.7450000000000001</v>
      </c>
      <c r="L29" s="8">
        <f t="shared" si="0"/>
        <v>95.374500000000012</v>
      </c>
    </row>
    <row r="30" spans="2:12" x14ac:dyDescent="0.25">
      <c r="B30" s="19" t="s">
        <v>24</v>
      </c>
      <c r="C30" s="2"/>
      <c r="D30" s="2">
        <v>8.92</v>
      </c>
      <c r="E30" s="8">
        <f t="shared" si="1"/>
        <v>35.68</v>
      </c>
      <c r="F30" s="8">
        <f t="shared" si="2"/>
        <v>1.3379999999999999</v>
      </c>
      <c r="G30" s="8">
        <f t="shared" si="3"/>
        <v>13.379999999999999</v>
      </c>
      <c r="H30" s="8">
        <f t="shared" si="4"/>
        <v>22.3</v>
      </c>
      <c r="I30" s="8">
        <f t="shared" si="5"/>
        <v>3.5680000000000001</v>
      </c>
      <c r="J30" s="8">
        <f t="shared" si="6"/>
        <v>8.92</v>
      </c>
      <c r="K30" s="8">
        <f t="shared" si="7"/>
        <v>4.46</v>
      </c>
      <c r="L30" s="8">
        <f t="shared" si="0"/>
        <v>89.645999999999987</v>
      </c>
    </row>
    <row r="31" spans="2:12" x14ac:dyDescent="0.25">
      <c r="B31" s="19" t="s">
        <v>25</v>
      </c>
      <c r="C31" s="2"/>
      <c r="D31" s="2">
        <v>16.25</v>
      </c>
      <c r="E31" s="8">
        <f t="shared" si="1"/>
        <v>65</v>
      </c>
      <c r="F31" s="8">
        <f t="shared" si="2"/>
        <v>2.4375</v>
      </c>
      <c r="G31" s="8">
        <f t="shared" si="3"/>
        <v>24.375</v>
      </c>
      <c r="H31" s="8">
        <f t="shared" si="4"/>
        <v>40.625</v>
      </c>
      <c r="I31" s="8">
        <f t="shared" si="5"/>
        <v>6.5</v>
      </c>
      <c r="J31" s="8">
        <f t="shared" si="6"/>
        <v>16.25</v>
      </c>
      <c r="K31" s="8">
        <f t="shared" si="7"/>
        <v>8.125</v>
      </c>
      <c r="L31" s="8">
        <f t="shared" si="0"/>
        <v>163.3125</v>
      </c>
    </row>
    <row r="32" spans="2:12" x14ac:dyDescent="0.25">
      <c r="B32" s="19" t="s">
        <v>26</v>
      </c>
      <c r="C32" s="2"/>
      <c r="D32" s="2">
        <v>15.03</v>
      </c>
      <c r="E32" s="8">
        <f t="shared" si="1"/>
        <v>60.12</v>
      </c>
      <c r="F32" s="8">
        <f t="shared" si="2"/>
        <v>2.2544999999999997</v>
      </c>
      <c r="G32" s="8">
        <f t="shared" si="3"/>
        <v>22.544999999999998</v>
      </c>
      <c r="H32" s="8">
        <f t="shared" si="4"/>
        <v>37.574999999999996</v>
      </c>
      <c r="I32" s="8">
        <f t="shared" si="5"/>
        <v>6.0120000000000005</v>
      </c>
      <c r="J32" s="8">
        <f t="shared" si="6"/>
        <v>15.03</v>
      </c>
      <c r="K32" s="8">
        <f t="shared" si="7"/>
        <v>7.5149999999999997</v>
      </c>
      <c r="L32" s="8">
        <f t="shared" si="0"/>
        <v>151.05149999999998</v>
      </c>
    </row>
    <row r="33" spans="2:12" x14ac:dyDescent="0.25">
      <c r="B33" s="19" t="s">
        <v>27</v>
      </c>
      <c r="C33" s="2"/>
      <c r="D33" s="2">
        <v>9.27</v>
      </c>
      <c r="E33" s="8">
        <f t="shared" si="1"/>
        <v>37.08</v>
      </c>
      <c r="F33" s="8">
        <f t="shared" si="2"/>
        <v>1.3904999999999998</v>
      </c>
      <c r="G33" s="8">
        <f t="shared" si="3"/>
        <v>13.904999999999999</v>
      </c>
      <c r="H33" s="8">
        <f t="shared" si="4"/>
        <v>23.174999999999997</v>
      </c>
      <c r="I33" s="8">
        <f t="shared" si="5"/>
        <v>3.7080000000000002</v>
      </c>
      <c r="J33" s="8">
        <f t="shared" si="6"/>
        <v>9.27</v>
      </c>
      <c r="K33" s="8">
        <f t="shared" si="7"/>
        <v>4.6349999999999998</v>
      </c>
      <c r="L33" s="8">
        <f t="shared" si="0"/>
        <v>93.163499999999999</v>
      </c>
    </row>
    <row r="34" spans="2:12" x14ac:dyDescent="0.25">
      <c r="B34" s="19" t="s">
        <v>88</v>
      </c>
      <c r="C34" s="2"/>
      <c r="D34" s="2">
        <v>17.21</v>
      </c>
      <c r="E34" s="8">
        <f t="shared" si="1"/>
        <v>68.84</v>
      </c>
      <c r="F34" s="8">
        <f t="shared" si="2"/>
        <v>2.5815000000000001</v>
      </c>
      <c r="G34" s="8">
        <f t="shared" si="3"/>
        <v>25.815000000000001</v>
      </c>
      <c r="H34" s="8">
        <f t="shared" si="4"/>
        <v>43.025000000000006</v>
      </c>
      <c r="I34" s="8">
        <f t="shared" si="5"/>
        <v>6.8840000000000003</v>
      </c>
      <c r="J34" s="8">
        <f t="shared" si="6"/>
        <v>17.21</v>
      </c>
      <c r="K34" s="8">
        <f t="shared" si="7"/>
        <v>8.6050000000000004</v>
      </c>
      <c r="L34" s="8">
        <f t="shared" si="0"/>
        <v>172.96050000000002</v>
      </c>
    </row>
    <row r="35" spans="2:12" x14ac:dyDescent="0.25">
      <c r="B35" s="19" t="s">
        <v>28</v>
      </c>
      <c r="C35" s="2"/>
      <c r="D35" s="2">
        <v>10.050000000000001</v>
      </c>
      <c r="E35" s="8">
        <f t="shared" si="1"/>
        <v>40.200000000000003</v>
      </c>
      <c r="F35" s="8">
        <f t="shared" si="2"/>
        <v>1.5075000000000001</v>
      </c>
      <c r="G35" s="8">
        <f t="shared" si="3"/>
        <v>15.075000000000001</v>
      </c>
      <c r="H35" s="8">
        <f t="shared" si="4"/>
        <v>25.125</v>
      </c>
      <c r="I35" s="8">
        <f t="shared" si="5"/>
        <v>4.0200000000000005</v>
      </c>
      <c r="J35" s="8">
        <f t="shared" si="6"/>
        <v>10.050000000000001</v>
      </c>
      <c r="K35" s="8">
        <f t="shared" si="7"/>
        <v>5.0250000000000004</v>
      </c>
      <c r="L35" s="8">
        <f t="shared" si="0"/>
        <v>101.0025</v>
      </c>
    </row>
    <row r="36" spans="2:12" x14ac:dyDescent="0.25">
      <c r="B36" s="19" t="s">
        <v>29</v>
      </c>
      <c r="C36" s="2"/>
      <c r="D36" s="2">
        <v>15.83</v>
      </c>
      <c r="E36" s="8">
        <f t="shared" si="1"/>
        <v>63.32</v>
      </c>
      <c r="F36" s="8">
        <f t="shared" si="2"/>
        <v>2.3744999999999998</v>
      </c>
      <c r="G36" s="8">
        <f t="shared" si="3"/>
        <v>23.745000000000001</v>
      </c>
      <c r="H36" s="8">
        <f t="shared" si="4"/>
        <v>39.575000000000003</v>
      </c>
      <c r="I36" s="8">
        <f t="shared" si="5"/>
        <v>6.3320000000000007</v>
      </c>
      <c r="J36" s="8">
        <f t="shared" si="6"/>
        <v>15.83</v>
      </c>
      <c r="K36" s="8">
        <f t="shared" si="7"/>
        <v>7.915</v>
      </c>
      <c r="L36" s="8">
        <f t="shared" si="0"/>
        <v>159.0915</v>
      </c>
    </row>
    <row r="37" spans="2:12" x14ac:dyDescent="0.25">
      <c r="B37" s="19" t="s">
        <v>30</v>
      </c>
      <c r="C37" s="4"/>
      <c r="D37" s="2">
        <v>1.94</v>
      </c>
      <c r="E37" s="8">
        <f t="shared" si="1"/>
        <v>7.76</v>
      </c>
      <c r="F37" s="8">
        <f t="shared" si="2"/>
        <v>0.29099999999999998</v>
      </c>
      <c r="G37" s="8">
        <f t="shared" si="3"/>
        <v>2.91</v>
      </c>
      <c r="H37" s="8">
        <f t="shared" si="4"/>
        <v>4.8499999999999996</v>
      </c>
      <c r="I37" s="8">
        <f t="shared" si="5"/>
        <v>0.77600000000000002</v>
      </c>
      <c r="J37" s="8">
        <f t="shared" si="6"/>
        <v>1.94</v>
      </c>
      <c r="K37" s="8">
        <f t="shared" si="7"/>
        <v>0.97</v>
      </c>
      <c r="L37" s="8">
        <f t="shared" si="0"/>
        <v>19.497</v>
      </c>
    </row>
    <row r="38" spans="2:12" x14ac:dyDescent="0.25">
      <c r="B38" s="19" t="s">
        <v>31</v>
      </c>
      <c r="C38" s="2"/>
      <c r="D38" s="2">
        <v>15.61</v>
      </c>
      <c r="E38" s="8">
        <f t="shared" si="1"/>
        <v>62.44</v>
      </c>
      <c r="F38" s="8">
        <f t="shared" si="2"/>
        <v>2.3414999999999999</v>
      </c>
      <c r="G38" s="8">
        <f t="shared" si="3"/>
        <v>23.414999999999999</v>
      </c>
      <c r="H38" s="8">
        <f t="shared" si="4"/>
        <v>39.024999999999999</v>
      </c>
      <c r="I38" s="8">
        <f t="shared" si="5"/>
        <v>6.2439999999999998</v>
      </c>
      <c r="J38" s="8">
        <f t="shared" si="6"/>
        <v>15.61</v>
      </c>
      <c r="K38" s="8">
        <f t="shared" si="7"/>
        <v>7.8049999999999997</v>
      </c>
      <c r="L38" s="8">
        <f t="shared" si="0"/>
        <v>156.88049999999998</v>
      </c>
    </row>
    <row r="39" spans="2:12" x14ac:dyDescent="0.25">
      <c r="B39" s="19" t="s">
        <v>32</v>
      </c>
      <c r="C39" s="2"/>
      <c r="D39" s="2">
        <v>9.48</v>
      </c>
      <c r="E39" s="8">
        <f t="shared" si="1"/>
        <v>37.92</v>
      </c>
      <c r="F39" s="8">
        <f t="shared" si="2"/>
        <v>1.4219999999999999</v>
      </c>
      <c r="G39" s="8">
        <f t="shared" si="3"/>
        <v>14.22</v>
      </c>
      <c r="H39" s="8">
        <f t="shared" si="4"/>
        <v>23.700000000000003</v>
      </c>
      <c r="I39" s="8">
        <f t="shared" si="5"/>
        <v>3.7920000000000003</v>
      </c>
      <c r="J39" s="8">
        <f t="shared" si="6"/>
        <v>9.48</v>
      </c>
      <c r="K39" s="8">
        <f t="shared" si="7"/>
        <v>4.74</v>
      </c>
      <c r="L39" s="8">
        <f t="shared" si="0"/>
        <v>95.274000000000001</v>
      </c>
    </row>
    <row r="40" spans="2:12" x14ac:dyDescent="0.25">
      <c r="B40" s="19" t="s">
        <v>33</v>
      </c>
      <c r="C40" s="2"/>
      <c r="D40" s="2">
        <v>9.6199999999999992</v>
      </c>
      <c r="E40" s="8">
        <f t="shared" si="1"/>
        <v>38.479999999999997</v>
      </c>
      <c r="F40" s="8">
        <f t="shared" si="2"/>
        <v>1.4429999999999998</v>
      </c>
      <c r="G40" s="8">
        <f t="shared" si="3"/>
        <v>14.43</v>
      </c>
      <c r="H40" s="8">
        <f t="shared" si="4"/>
        <v>24.049999999999997</v>
      </c>
      <c r="I40" s="8">
        <f t="shared" si="5"/>
        <v>3.8479999999999999</v>
      </c>
      <c r="J40" s="8">
        <f t="shared" si="6"/>
        <v>9.6199999999999992</v>
      </c>
      <c r="K40" s="8">
        <f t="shared" si="7"/>
        <v>4.8099999999999996</v>
      </c>
      <c r="L40" s="8">
        <f t="shared" si="0"/>
        <v>96.680999999999997</v>
      </c>
    </row>
    <row r="41" spans="2:12" x14ac:dyDescent="0.25">
      <c r="B41" s="19" t="s">
        <v>34</v>
      </c>
      <c r="C41" s="2"/>
      <c r="D41" s="2">
        <v>9.5299999999999994</v>
      </c>
      <c r="E41" s="8">
        <f t="shared" ref="E41:E72" si="8">(E$4/1000)*(D41)</f>
        <v>38.119999999999997</v>
      </c>
      <c r="F41" s="8">
        <f t="shared" ref="F41:F72" si="9">(F$4/1000)*(D41)</f>
        <v>1.4294999999999998</v>
      </c>
      <c r="G41" s="8">
        <f t="shared" ref="G41:G72" si="10">(G$4/1000)*(D41)</f>
        <v>14.294999999999998</v>
      </c>
      <c r="H41" s="8">
        <f t="shared" ref="H41:H72" si="11">(H$4/1000)*(D41)</f>
        <v>23.824999999999999</v>
      </c>
      <c r="I41" s="8">
        <f t="shared" ref="I41:I72" si="12">(I$4/1000)*(D41)</f>
        <v>3.8119999999999998</v>
      </c>
      <c r="J41" s="8">
        <f t="shared" ref="J41:J72" si="13">(J$4/1000)*(D41)</f>
        <v>9.5299999999999994</v>
      </c>
      <c r="K41" s="8">
        <f t="shared" ref="K41:K72" si="14">(K$4/1000)*(D41)</f>
        <v>4.7649999999999997</v>
      </c>
      <c r="L41" s="8">
        <f t="shared" si="0"/>
        <v>95.776499999999999</v>
      </c>
    </row>
    <row r="42" spans="2:12" x14ac:dyDescent="0.25">
      <c r="B42" s="19" t="s">
        <v>35</v>
      </c>
      <c r="C42" s="2"/>
      <c r="D42" s="2">
        <v>9.51</v>
      </c>
      <c r="E42" s="8">
        <f t="shared" si="8"/>
        <v>38.04</v>
      </c>
      <c r="F42" s="8">
        <f t="shared" si="9"/>
        <v>1.4264999999999999</v>
      </c>
      <c r="G42" s="8">
        <f t="shared" si="10"/>
        <v>14.265000000000001</v>
      </c>
      <c r="H42" s="8">
        <f t="shared" si="11"/>
        <v>23.774999999999999</v>
      </c>
      <c r="I42" s="8">
        <f t="shared" si="12"/>
        <v>3.8040000000000003</v>
      </c>
      <c r="J42" s="8">
        <f t="shared" si="13"/>
        <v>9.51</v>
      </c>
      <c r="K42" s="8">
        <f t="shared" si="14"/>
        <v>4.7549999999999999</v>
      </c>
      <c r="L42" s="8">
        <f t="shared" si="0"/>
        <v>95.575499999999991</v>
      </c>
    </row>
    <row r="43" spans="2:12" x14ac:dyDescent="0.25">
      <c r="B43" s="19" t="s">
        <v>36</v>
      </c>
      <c r="C43" s="22"/>
      <c r="D43" s="2">
        <v>9.66</v>
      </c>
      <c r="E43" s="8">
        <f t="shared" si="8"/>
        <v>38.64</v>
      </c>
      <c r="F43" s="8">
        <f t="shared" si="9"/>
        <v>1.4490000000000001</v>
      </c>
      <c r="G43" s="8">
        <f t="shared" si="10"/>
        <v>14.49</v>
      </c>
      <c r="H43" s="8">
        <f t="shared" si="11"/>
        <v>24.15</v>
      </c>
      <c r="I43" s="8">
        <f t="shared" si="12"/>
        <v>3.8640000000000003</v>
      </c>
      <c r="J43" s="8">
        <f t="shared" si="13"/>
        <v>9.66</v>
      </c>
      <c r="K43" s="8">
        <f t="shared" si="14"/>
        <v>4.83</v>
      </c>
      <c r="L43" s="8">
        <f t="shared" si="0"/>
        <v>97.082999999999998</v>
      </c>
    </row>
    <row r="44" spans="2:12" x14ac:dyDescent="0.25">
      <c r="B44" s="19" t="s">
        <v>37</v>
      </c>
      <c r="C44" s="2"/>
      <c r="D44" s="2">
        <v>8.57</v>
      </c>
      <c r="E44" s="8">
        <f t="shared" si="8"/>
        <v>34.28</v>
      </c>
      <c r="F44" s="8">
        <f t="shared" si="9"/>
        <v>1.2855000000000001</v>
      </c>
      <c r="G44" s="8">
        <f t="shared" si="10"/>
        <v>12.855</v>
      </c>
      <c r="H44" s="8">
        <f t="shared" si="11"/>
        <v>21.425000000000001</v>
      </c>
      <c r="I44" s="8">
        <f t="shared" si="12"/>
        <v>3.4280000000000004</v>
      </c>
      <c r="J44" s="8">
        <f t="shared" si="13"/>
        <v>8.57</v>
      </c>
      <c r="K44" s="8">
        <f t="shared" si="14"/>
        <v>4.2850000000000001</v>
      </c>
      <c r="L44" s="8">
        <f t="shared" si="0"/>
        <v>86.128500000000003</v>
      </c>
    </row>
    <row r="45" spans="2:12" x14ac:dyDescent="0.25">
      <c r="B45" s="19" t="s">
        <v>38</v>
      </c>
      <c r="C45" s="2"/>
      <c r="D45" s="2">
        <v>10.26</v>
      </c>
      <c r="E45" s="8">
        <f t="shared" si="8"/>
        <v>41.04</v>
      </c>
      <c r="F45" s="8">
        <f t="shared" si="9"/>
        <v>1.5389999999999999</v>
      </c>
      <c r="G45" s="8">
        <f t="shared" si="10"/>
        <v>15.39</v>
      </c>
      <c r="H45" s="8">
        <f t="shared" si="11"/>
        <v>25.65</v>
      </c>
      <c r="I45" s="8">
        <f t="shared" si="12"/>
        <v>4.1040000000000001</v>
      </c>
      <c r="J45" s="8">
        <f t="shared" si="13"/>
        <v>10.26</v>
      </c>
      <c r="K45" s="8">
        <f t="shared" si="14"/>
        <v>5.13</v>
      </c>
      <c r="L45" s="8">
        <f t="shared" si="0"/>
        <v>103.113</v>
      </c>
    </row>
    <row r="46" spans="2:12" x14ac:dyDescent="0.25">
      <c r="B46" s="19" t="s">
        <v>39</v>
      </c>
      <c r="C46" s="2"/>
      <c r="D46" s="2">
        <v>14.92</v>
      </c>
      <c r="E46" s="8">
        <f t="shared" si="8"/>
        <v>59.68</v>
      </c>
      <c r="F46" s="8">
        <f t="shared" si="9"/>
        <v>2.238</v>
      </c>
      <c r="G46" s="8">
        <f t="shared" si="10"/>
        <v>22.38</v>
      </c>
      <c r="H46" s="8">
        <f t="shared" si="11"/>
        <v>37.299999999999997</v>
      </c>
      <c r="I46" s="8">
        <f t="shared" si="12"/>
        <v>5.968</v>
      </c>
      <c r="J46" s="8">
        <f t="shared" si="13"/>
        <v>14.92</v>
      </c>
      <c r="K46" s="8">
        <f t="shared" si="14"/>
        <v>7.46</v>
      </c>
      <c r="L46" s="8">
        <f t="shared" si="0"/>
        <v>149.946</v>
      </c>
    </row>
    <row r="47" spans="2:12" x14ac:dyDescent="0.25">
      <c r="B47" s="19" t="s">
        <v>40</v>
      </c>
      <c r="C47" s="2"/>
      <c r="D47" s="2">
        <v>23.81</v>
      </c>
      <c r="E47" s="8">
        <f t="shared" si="8"/>
        <v>95.24</v>
      </c>
      <c r="F47" s="8">
        <f t="shared" si="9"/>
        <v>3.5714999999999999</v>
      </c>
      <c r="G47" s="8">
        <f t="shared" si="10"/>
        <v>35.714999999999996</v>
      </c>
      <c r="H47" s="8">
        <f t="shared" si="11"/>
        <v>59.524999999999999</v>
      </c>
      <c r="I47" s="8">
        <f t="shared" si="12"/>
        <v>9.5239999999999991</v>
      </c>
      <c r="J47" s="8">
        <f t="shared" si="13"/>
        <v>23.81</v>
      </c>
      <c r="K47" s="8">
        <f t="shared" si="14"/>
        <v>11.904999999999999</v>
      </c>
      <c r="L47" s="8">
        <f t="shared" si="0"/>
        <v>239.29050000000001</v>
      </c>
    </row>
    <row r="48" spans="2:12" ht="15" customHeight="1" x14ac:dyDescent="0.25">
      <c r="B48" s="20" t="s">
        <v>41</v>
      </c>
      <c r="C48" s="2"/>
      <c r="D48" s="2">
        <v>16.920000000000002</v>
      </c>
      <c r="E48" s="8">
        <f t="shared" si="8"/>
        <v>67.680000000000007</v>
      </c>
      <c r="F48" s="8">
        <f t="shared" si="9"/>
        <v>2.5380000000000003</v>
      </c>
      <c r="G48" s="8">
        <f t="shared" si="10"/>
        <v>25.380000000000003</v>
      </c>
      <c r="H48" s="8">
        <f t="shared" si="11"/>
        <v>42.300000000000004</v>
      </c>
      <c r="I48" s="8">
        <f t="shared" si="12"/>
        <v>6.7680000000000007</v>
      </c>
      <c r="J48" s="8">
        <f t="shared" si="13"/>
        <v>16.920000000000002</v>
      </c>
      <c r="K48" s="8">
        <f t="shared" si="14"/>
        <v>8.4600000000000009</v>
      </c>
      <c r="L48" s="8">
        <f t="shared" si="0"/>
        <v>170.04600000000002</v>
      </c>
    </row>
    <row r="49" spans="2:16" x14ac:dyDescent="0.25">
      <c r="B49" s="19" t="s">
        <v>42</v>
      </c>
      <c r="C49" s="3"/>
      <c r="D49" s="2">
        <v>20.78</v>
      </c>
      <c r="E49" s="8">
        <f t="shared" si="8"/>
        <v>83.12</v>
      </c>
      <c r="F49" s="8">
        <f t="shared" si="9"/>
        <v>3.117</v>
      </c>
      <c r="G49" s="8">
        <f t="shared" si="10"/>
        <v>31.17</v>
      </c>
      <c r="H49" s="8">
        <f t="shared" si="11"/>
        <v>51.95</v>
      </c>
      <c r="I49" s="8">
        <f t="shared" si="12"/>
        <v>8.3120000000000012</v>
      </c>
      <c r="J49" s="8">
        <f t="shared" si="13"/>
        <v>20.78</v>
      </c>
      <c r="K49" s="8">
        <f t="shared" si="14"/>
        <v>10.39</v>
      </c>
      <c r="L49" s="8">
        <f t="shared" si="0"/>
        <v>208.83900000000006</v>
      </c>
    </row>
    <row r="50" spans="2:16" x14ac:dyDescent="0.25">
      <c r="B50" s="19" t="s">
        <v>43</v>
      </c>
      <c r="C50" s="2"/>
      <c r="D50" s="2">
        <v>23.63</v>
      </c>
      <c r="E50" s="8">
        <f t="shared" si="8"/>
        <v>94.52</v>
      </c>
      <c r="F50" s="8">
        <f t="shared" si="9"/>
        <v>3.5444999999999998</v>
      </c>
      <c r="G50" s="8">
        <f t="shared" si="10"/>
        <v>35.445</v>
      </c>
      <c r="H50" s="8">
        <f t="shared" si="11"/>
        <v>59.074999999999996</v>
      </c>
      <c r="I50" s="8">
        <f t="shared" si="12"/>
        <v>9.452</v>
      </c>
      <c r="J50" s="8">
        <f t="shared" si="13"/>
        <v>23.63</v>
      </c>
      <c r="K50" s="8">
        <f t="shared" si="14"/>
        <v>11.815</v>
      </c>
      <c r="L50" s="8">
        <f t="shared" si="0"/>
        <v>237.48149999999998</v>
      </c>
    </row>
    <row r="51" spans="2:16" x14ac:dyDescent="0.25">
      <c r="B51" s="19" t="s">
        <v>44</v>
      </c>
      <c r="C51" s="2"/>
      <c r="D51" s="2">
        <v>11.5</v>
      </c>
      <c r="E51" s="8">
        <f t="shared" si="8"/>
        <v>46</v>
      </c>
      <c r="F51" s="8">
        <f t="shared" si="9"/>
        <v>1.7249999999999999</v>
      </c>
      <c r="G51" s="8">
        <f t="shared" si="10"/>
        <v>17.25</v>
      </c>
      <c r="H51" s="8">
        <f t="shared" si="11"/>
        <v>28.75</v>
      </c>
      <c r="I51" s="8">
        <f t="shared" si="12"/>
        <v>4.6000000000000005</v>
      </c>
      <c r="J51" s="8">
        <f t="shared" si="13"/>
        <v>11.5</v>
      </c>
      <c r="K51" s="8">
        <f t="shared" si="14"/>
        <v>5.75</v>
      </c>
      <c r="L51" s="8">
        <f t="shared" si="0"/>
        <v>115.57499999999999</v>
      </c>
    </row>
    <row r="52" spans="2:16" x14ac:dyDescent="0.25">
      <c r="B52" s="19" t="s">
        <v>45</v>
      </c>
      <c r="C52" s="2"/>
      <c r="D52" s="2">
        <v>9.02</v>
      </c>
      <c r="E52" s="8">
        <f t="shared" si="8"/>
        <v>36.08</v>
      </c>
      <c r="F52" s="8">
        <f t="shared" si="9"/>
        <v>1.353</v>
      </c>
      <c r="G52" s="8">
        <f t="shared" si="10"/>
        <v>13.53</v>
      </c>
      <c r="H52" s="8">
        <f t="shared" si="11"/>
        <v>22.549999999999997</v>
      </c>
      <c r="I52" s="8">
        <f t="shared" si="12"/>
        <v>3.6080000000000001</v>
      </c>
      <c r="J52" s="8">
        <f t="shared" si="13"/>
        <v>9.02</v>
      </c>
      <c r="K52" s="8">
        <f t="shared" si="14"/>
        <v>4.51</v>
      </c>
      <c r="L52" s="8">
        <f t="shared" si="0"/>
        <v>90.65100000000001</v>
      </c>
    </row>
    <row r="53" spans="2:16" x14ac:dyDescent="0.25">
      <c r="B53" s="19" t="s">
        <v>46</v>
      </c>
      <c r="C53" s="2"/>
      <c r="D53" s="2">
        <v>9.0399999999999991</v>
      </c>
      <c r="E53" s="8">
        <f t="shared" si="8"/>
        <v>36.159999999999997</v>
      </c>
      <c r="F53" s="8">
        <f t="shared" si="9"/>
        <v>1.3559999999999999</v>
      </c>
      <c r="G53" s="8">
        <f t="shared" si="10"/>
        <v>13.559999999999999</v>
      </c>
      <c r="H53" s="8">
        <f t="shared" si="11"/>
        <v>22.599999999999998</v>
      </c>
      <c r="I53" s="8">
        <f t="shared" si="12"/>
        <v>3.6159999999999997</v>
      </c>
      <c r="J53" s="8">
        <f t="shared" si="13"/>
        <v>9.0399999999999991</v>
      </c>
      <c r="K53" s="8">
        <f t="shared" si="14"/>
        <v>4.5199999999999996</v>
      </c>
      <c r="L53" s="8">
        <f t="shared" si="0"/>
        <v>90.85199999999999</v>
      </c>
      <c r="P53" s="27" t="s">
        <v>94</v>
      </c>
    </row>
    <row r="54" spans="2:16" x14ac:dyDescent="0.25">
      <c r="B54" s="19" t="s">
        <v>47</v>
      </c>
      <c r="C54" s="2"/>
      <c r="D54" s="2">
        <v>16.77</v>
      </c>
      <c r="E54" s="8">
        <f t="shared" si="8"/>
        <v>67.08</v>
      </c>
      <c r="F54" s="8">
        <f t="shared" si="9"/>
        <v>2.5154999999999998</v>
      </c>
      <c r="G54" s="8">
        <f t="shared" si="10"/>
        <v>25.155000000000001</v>
      </c>
      <c r="H54" s="8">
        <f t="shared" si="11"/>
        <v>41.924999999999997</v>
      </c>
      <c r="I54" s="8">
        <f t="shared" si="12"/>
        <v>6.7080000000000002</v>
      </c>
      <c r="J54" s="8">
        <f t="shared" si="13"/>
        <v>16.77</v>
      </c>
      <c r="K54" s="8">
        <f t="shared" si="14"/>
        <v>8.3849999999999998</v>
      </c>
      <c r="L54" s="8">
        <f t="shared" si="0"/>
        <v>168.5385</v>
      </c>
      <c r="P54" s="26">
        <v>2018</v>
      </c>
    </row>
    <row r="55" spans="2:16" x14ac:dyDescent="0.25">
      <c r="B55" s="19" t="s">
        <v>48</v>
      </c>
      <c r="C55" s="2"/>
      <c r="D55" s="2">
        <v>10.5</v>
      </c>
      <c r="E55" s="8">
        <f t="shared" si="8"/>
        <v>42</v>
      </c>
      <c r="F55" s="8">
        <f t="shared" si="9"/>
        <v>1.575</v>
      </c>
      <c r="G55" s="8">
        <f t="shared" si="10"/>
        <v>15.75</v>
      </c>
      <c r="H55" s="8">
        <f t="shared" si="11"/>
        <v>26.25</v>
      </c>
      <c r="I55" s="8">
        <f t="shared" si="12"/>
        <v>4.2</v>
      </c>
      <c r="J55" s="8">
        <f t="shared" si="13"/>
        <v>10.5</v>
      </c>
      <c r="K55" s="8">
        <f t="shared" si="14"/>
        <v>5.25</v>
      </c>
      <c r="L55" s="8">
        <f t="shared" si="0"/>
        <v>105.52500000000001</v>
      </c>
    </row>
    <row r="56" spans="2:16" x14ac:dyDescent="0.25">
      <c r="B56" s="19" t="s">
        <v>89</v>
      </c>
      <c r="C56" s="28"/>
      <c r="D56" s="2">
        <v>19.82</v>
      </c>
      <c r="E56" s="8">
        <f t="shared" si="8"/>
        <v>79.28</v>
      </c>
      <c r="F56" s="8">
        <f t="shared" si="9"/>
        <v>2.9729999999999999</v>
      </c>
      <c r="G56" s="8">
        <f t="shared" si="10"/>
        <v>29.73</v>
      </c>
      <c r="H56" s="8">
        <f t="shared" si="11"/>
        <v>49.55</v>
      </c>
      <c r="I56" s="8">
        <f t="shared" si="12"/>
        <v>7.9280000000000008</v>
      </c>
      <c r="J56" s="8">
        <f t="shared" si="13"/>
        <v>19.82</v>
      </c>
      <c r="K56" s="8">
        <f t="shared" si="14"/>
        <v>9.91</v>
      </c>
      <c r="L56" s="8">
        <f t="shared" si="0"/>
        <v>199.191</v>
      </c>
    </row>
    <row r="57" spans="2:16" x14ac:dyDescent="0.25">
      <c r="B57" s="19" t="s">
        <v>49</v>
      </c>
      <c r="C57" s="2"/>
      <c r="D57" s="2">
        <v>11.07</v>
      </c>
      <c r="E57" s="8">
        <f t="shared" si="8"/>
        <v>44.28</v>
      </c>
      <c r="F57" s="8">
        <f t="shared" si="9"/>
        <v>1.6605000000000001</v>
      </c>
      <c r="G57" s="8">
        <f t="shared" si="10"/>
        <v>16.605</v>
      </c>
      <c r="H57" s="8">
        <f t="shared" si="11"/>
        <v>27.675000000000001</v>
      </c>
      <c r="I57" s="8">
        <f t="shared" si="12"/>
        <v>4.4279999999999999</v>
      </c>
      <c r="J57" s="8">
        <f t="shared" si="13"/>
        <v>11.07</v>
      </c>
      <c r="K57" s="8">
        <f t="shared" si="14"/>
        <v>5.5350000000000001</v>
      </c>
      <c r="L57" s="8">
        <f t="shared" si="0"/>
        <v>111.2535</v>
      </c>
    </row>
    <row r="58" spans="2:16" x14ac:dyDescent="0.25">
      <c r="B58" s="19" t="s">
        <v>50</v>
      </c>
      <c r="C58" s="2"/>
      <c r="D58" s="2">
        <v>21</v>
      </c>
      <c r="E58" s="8">
        <f t="shared" si="8"/>
        <v>84</v>
      </c>
      <c r="F58" s="8">
        <f t="shared" si="9"/>
        <v>3.15</v>
      </c>
      <c r="G58" s="8">
        <f t="shared" si="10"/>
        <v>31.5</v>
      </c>
      <c r="H58" s="8">
        <f t="shared" si="11"/>
        <v>52.5</v>
      </c>
      <c r="I58" s="8">
        <f t="shared" si="12"/>
        <v>8.4</v>
      </c>
      <c r="J58" s="8">
        <f t="shared" si="13"/>
        <v>21</v>
      </c>
      <c r="K58" s="8">
        <f t="shared" si="14"/>
        <v>10.5</v>
      </c>
      <c r="L58" s="8">
        <f t="shared" si="0"/>
        <v>211.05</v>
      </c>
    </row>
    <row r="59" spans="2:16" x14ac:dyDescent="0.25">
      <c r="B59" s="19" t="s">
        <v>51</v>
      </c>
      <c r="C59" s="2"/>
      <c r="D59" s="2">
        <v>2.21</v>
      </c>
      <c r="E59" s="8">
        <f t="shared" si="8"/>
        <v>8.84</v>
      </c>
      <c r="F59" s="8">
        <f t="shared" si="9"/>
        <v>0.33149999999999996</v>
      </c>
      <c r="G59" s="8">
        <f t="shared" si="10"/>
        <v>3.3149999999999999</v>
      </c>
      <c r="H59" s="8">
        <f t="shared" si="11"/>
        <v>5.5250000000000004</v>
      </c>
      <c r="I59" s="8">
        <f t="shared" si="12"/>
        <v>0.88400000000000001</v>
      </c>
      <c r="J59" s="8">
        <f t="shared" si="13"/>
        <v>2.21</v>
      </c>
      <c r="K59" s="8">
        <f t="shared" si="14"/>
        <v>1.105</v>
      </c>
      <c r="L59" s="8">
        <f t="shared" si="0"/>
        <v>22.2105</v>
      </c>
    </row>
    <row r="60" spans="2:16" x14ac:dyDescent="0.25">
      <c r="B60" s="19" t="s">
        <v>52</v>
      </c>
      <c r="C60" s="2"/>
      <c r="D60" s="2">
        <v>1.1499999999999999</v>
      </c>
      <c r="E60" s="8">
        <f t="shared" si="8"/>
        <v>4.5999999999999996</v>
      </c>
      <c r="F60" s="8">
        <f t="shared" si="9"/>
        <v>0.17249999999999999</v>
      </c>
      <c r="G60" s="8">
        <f t="shared" si="10"/>
        <v>1.7249999999999999</v>
      </c>
      <c r="H60" s="8">
        <f t="shared" si="11"/>
        <v>2.875</v>
      </c>
      <c r="I60" s="8">
        <f t="shared" si="12"/>
        <v>0.45999999999999996</v>
      </c>
      <c r="J60" s="8">
        <f t="shared" si="13"/>
        <v>1.1499999999999999</v>
      </c>
      <c r="K60" s="8">
        <f t="shared" si="14"/>
        <v>0.57499999999999996</v>
      </c>
      <c r="L60" s="8">
        <f t="shared" si="0"/>
        <v>11.557499999999999</v>
      </c>
    </row>
    <row r="61" spans="2:16" x14ac:dyDescent="0.25">
      <c r="B61" s="19" t="s">
        <v>53</v>
      </c>
      <c r="C61" s="2"/>
      <c r="D61" s="2">
        <v>1.59</v>
      </c>
      <c r="E61" s="8">
        <f t="shared" si="8"/>
        <v>6.36</v>
      </c>
      <c r="F61" s="8">
        <f t="shared" si="9"/>
        <v>0.23849999999999999</v>
      </c>
      <c r="G61" s="8">
        <f t="shared" si="10"/>
        <v>2.3850000000000002</v>
      </c>
      <c r="H61" s="8">
        <f t="shared" si="11"/>
        <v>3.9750000000000001</v>
      </c>
      <c r="I61" s="8">
        <f t="shared" si="12"/>
        <v>0.63600000000000012</v>
      </c>
      <c r="J61" s="8">
        <f t="shared" si="13"/>
        <v>1.59</v>
      </c>
      <c r="K61" s="8">
        <f t="shared" si="14"/>
        <v>0.79500000000000004</v>
      </c>
      <c r="L61" s="8">
        <f t="shared" si="0"/>
        <v>15.9795</v>
      </c>
    </row>
    <row r="62" spans="2:16" x14ac:dyDescent="0.25">
      <c r="B62" s="19" t="s">
        <v>54</v>
      </c>
      <c r="C62" s="3"/>
      <c r="D62" s="2">
        <v>24.7</v>
      </c>
      <c r="E62" s="8">
        <f t="shared" si="8"/>
        <v>98.8</v>
      </c>
      <c r="F62" s="8">
        <f t="shared" si="9"/>
        <v>3.7049999999999996</v>
      </c>
      <c r="G62" s="8">
        <f t="shared" si="10"/>
        <v>37.049999999999997</v>
      </c>
      <c r="H62" s="8">
        <f t="shared" si="11"/>
        <v>61.75</v>
      </c>
      <c r="I62" s="8">
        <f t="shared" si="12"/>
        <v>9.8800000000000008</v>
      </c>
      <c r="J62" s="8">
        <f t="shared" si="13"/>
        <v>24.7</v>
      </c>
      <c r="K62" s="8">
        <f t="shared" si="14"/>
        <v>12.35</v>
      </c>
      <c r="L62" s="8">
        <f t="shared" si="0"/>
        <v>248.23499999999999</v>
      </c>
    </row>
    <row r="63" spans="2:16" x14ac:dyDescent="0.25">
      <c r="B63" s="19" t="s">
        <v>55</v>
      </c>
      <c r="C63" s="2"/>
      <c r="D63" s="2">
        <v>10.7</v>
      </c>
      <c r="E63" s="8">
        <f t="shared" si="8"/>
        <v>42.8</v>
      </c>
      <c r="F63" s="8">
        <f t="shared" si="9"/>
        <v>1.6049999999999998</v>
      </c>
      <c r="G63" s="8">
        <f t="shared" si="10"/>
        <v>16.049999999999997</v>
      </c>
      <c r="H63" s="8">
        <f t="shared" si="11"/>
        <v>26.75</v>
      </c>
      <c r="I63" s="8">
        <f t="shared" si="12"/>
        <v>4.28</v>
      </c>
      <c r="J63" s="8">
        <f t="shared" si="13"/>
        <v>10.7</v>
      </c>
      <c r="K63" s="8">
        <f t="shared" si="14"/>
        <v>5.35</v>
      </c>
      <c r="L63" s="8">
        <f t="shared" si="0"/>
        <v>107.53499999999998</v>
      </c>
    </row>
    <row r="64" spans="2:16" x14ac:dyDescent="0.25">
      <c r="B64" s="19" t="s">
        <v>56</v>
      </c>
      <c r="C64" s="2"/>
      <c r="D64" s="2">
        <v>10.83</v>
      </c>
      <c r="E64" s="8">
        <f t="shared" si="8"/>
        <v>43.32</v>
      </c>
      <c r="F64" s="8">
        <f t="shared" si="9"/>
        <v>1.6245000000000001</v>
      </c>
      <c r="G64" s="8">
        <f t="shared" si="10"/>
        <v>16.245000000000001</v>
      </c>
      <c r="H64" s="8">
        <f t="shared" si="11"/>
        <v>27.074999999999999</v>
      </c>
      <c r="I64" s="8">
        <f t="shared" si="12"/>
        <v>4.3319999999999999</v>
      </c>
      <c r="J64" s="8">
        <f t="shared" si="13"/>
        <v>10.83</v>
      </c>
      <c r="K64" s="8">
        <f t="shared" si="14"/>
        <v>5.415</v>
      </c>
      <c r="L64" s="8">
        <f t="shared" si="0"/>
        <v>108.8415</v>
      </c>
    </row>
    <row r="65" spans="2:12" x14ac:dyDescent="0.25">
      <c r="B65" s="19" t="s">
        <v>57</v>
      </c>
      <c r="C65" s="2"/>
      <c r="D65" s="2">
        <v>10.66</v>
      </c>
      <c r="E65" s="8">
        <f t="shared" si="8"/>
        <v>42.64</v>
      </c>
      <c r="F65" s="8">
        <f t="shared" si="9"/>
        <v>1.599</v>
      </c>
      <c r="G65" s="8">
        <f t="shared" si="10"/>
        <v>15.99</v>
      </c>
      <c r="H65" s="8">
        <f t="shared" si="11"/>
        <v>26.65</v>
      </c>
      <c r="I65" s="8">
        <f t="shared" si="12"/>
        <v>4.2640000000000002</v>
      </c>
      <c r="J65" s="8">
        <f t="shared" si="13"/>
        <v>10.66</v>
      </c>
      <c r="K65" s="8">
        <f t="shared" si="14"/>
        <v>5.33</v>
      </c>
      <c r="L65" s="8">
        <f t="shared" si="0"/>
        <v>107.13299999999998</v>
      </c>
    </row>
    <row r="66" spans="2:12" x14ac:dyDescent="0.25">
      <c r="B66" s="19" t="s">
        <v>58</v>
      </c>
      <c r="C66" s="2"/>
      <c r="D66" s="2">
        <v>10.71</v>
      </c>
      <c r="E66" s="8">
        <f t="shared" si="8"/>
        <v>42.84</v>
      </c>
      <c r="F66" s="8">
        <f t="shared" si="9"/>
        <v>1.6065</v>
      </c>
      <c r="G66" s="8">
        <f t="shared" si="10"/>
        <v>16.065000000000001</v>
      </c>
      <c r="H66" s="8">
        <f t="shared" si="11"/>
        <v>26.775000000000002</v>
      </c>
      <c r="I66" s="8">
        <f t="shared" si="12"/>
        <v>4.2840000000000007</v>
      </c>
      <c r="J66" s="8">
        <f t="shared" si="13"/>
        <v>10.71</v>
      </c>
      <c r="K66" s="8">
        <f t="shared" si="14"/>
        <v>5.3550000000000004</v>
      </c>
      <c r="L66" s="8">
        <f t="shared" si="0"/>
        <v>107.63550000000002</v>
      </c>
    </row>
    <row r="67" spans="2:12" x14ac:dyDescent="0.25">
      <c r="B67" s="19" t="s">
        <v>59</v>
      </c>
      <c r="C67" s="2"/>
      <c r="D67" s="2">
        <v>10.9</v>
      </c>
      <c r="E67" s="8">
        <f t="shared" si="8"/>
        <v>43.6</v>
      </c>
      <c r="F67" s="8">
        <f t="shared" si="9"/>
        <v>1.635</v>
      </c>
      <c r="G67" s="8">
        <f t="shared" si="10"/>
        <v>16.350000000000001</v>
      </c>
      <c r="H67" s="8">
        <f t="shared" si="11"/>
        <v>27.25</v>
      </c>
      <c r="I67" s="8">
        <f t="shared" si="12"/>
        <v>4.3600000000000003</v>
      </c>
      <c r="J67" s="8">
        <f t="shared" si="13"/>
        <v>10.9</v>
      </c>
      <c r="K67" s="8">
        <f t="shared" si="14"/>
        <v>5.45</v>
      </c>
      <c r="L67" s="8">
        <f t="shared" si="0"/>
        <v>109.54500000000002</v>
      </c>
    </row>
    <row r="68" spans="2:12" x14ac:dyDescent="0.25">
      <c r="B68" s="19" t="s">
        <v>60</v>
      </c>
      <c r="C68" s="2"/>
      <c r="D68" s="2">
        <v>9.59</v>
      </c>
      <c r="E68" s="8">
        <f t="shared" si="8"/>
        <v>38.36</v>
      </c>
      <c r="F68" s="8">
        <f t="shared" si="9"/>
        <v>1.4384999999999999</v>
      </c>
      <c r="G68" s="8">
        <f t="shared" si="10"/>
        <v>14.385</v>
      </c>
      <c r="H68" s="8">
        <f t="shared" si="11"/>
        <v>23.975000000000001</v>
      </c>
      <c r="I68" s="8">
        <f t="shared" si="12"/>
        <v>3.8360000000000003</v>
      </c>
      <c r="J68" s="8">
        <f t="shared" si="13"/>
        <v>9.59</v>
      </c>
      <c r="K68" s="8">
        <f t="shared" si="14"/>
        <v>4.7949999999999999</v>
      </c>
      <c r="L68" s="8">
        <f t="shared" si="0"/>
        <v>96.379500000000007</v>
      </c>
    </row>
    <row r="69" spans="2:12" x14ac:dyDescent="0.25">
      <c r="B69" s="19" t="s">
        <v>61</v>
      </c>
      <c r="C69" s="2"/>
      <c r="D69" s="2">
        <v>10.45</v>
      </c>
      <c r="E69" s="8">
        <f t="shared" si="8"/>
        <v>41.8</v>
      </c>
      <c r="F69" s="8">
        <f t="shared" si="9"/>
        <v>1.5674999999999999</v>
      </c>
      <c r="G69" s="8">
        <f t="shared" si="10"/>
        <v>15.674999999999999</v>
      </c>
      <c r="H69" s="8">
        <f t="shared" si="11"/>
        <v>26.125</v>
      </c>
      <c r="I69" s="8">
        <f t="shared" si="12"/>
        <v>4.18</v>
      </c>
      <c r="J69" s="8">
        <f t="shared" si="13"/>
        <v>10.45</v>
      </c>
      <c r="K69" s="8">
        <f t="shared" si="14"/>
        <v>5.2249999999999996</v>
      </c>
      <c r="L69" s="8">
        <f t="shared" si="0"/>
        <v>105.02249999999999</v>
      </c>
    </row>
    <row r="70" spans="2:12" x14ac:dyDescent="0.25">
      <c r="B70" s="19" t="s">
        <v>62</v>
      </c>
      <c r="C70" s="2"/>
      <c r="D70" s="2">
        <v>13.9</v>
      </c>
      <c r="E70" s="8">
        <f t="shared" si="8"/>
        <v>55.6</v>
      </c>
      <c r="F70" s="8">
        <f t="shared" si="9"/>
        <v>2.085</v>
      </c>
      <c r="G70" s="8">
        <f t="shared" si="10"/>
        <v>20.85</v>
      </c>
      <c r="H70" s="8">
        <f t="shared" si="11"/>
        <v>34.75</v>
      </c>
      <c r="I70" s="8">
        <f t="shared" si="12"/>
        <v>5.5600000000000005</v>
      </c>
      <c r="J70" s="8">
        <f t="shared" si="13"/>
        <v>13.9</v>
      </c>
      <c r="K70" s="8">
        <f t="shared" si="14"/>
        <v>6.95</v>
      </c>
      <c r="L70" s="8">
        <f t="shared" si="0"/>
        <v>139.69499999999999</v>
      </c>
    </row>
    <row r="71" spans="2:12" x14ac:dyDescent="0.25">
      <c r="B71" s="19" t="s">
        <v>63</v>
      </c>
      <c r="C71" s="2"/>
      <c r="D71" s="2">
        <v>16.690000000000001</v>
      </c>
      <c r="E71" s="8">
        <f t="shared" si="8"/>
        <v>66.760000000000005</v>
      </c>
      <c r="F71" s="8">
        <f t="shared" si="9"/>
        <v>2.5035000000000003</v>
      </c>
      <c r="G71" s="8">
        <f t="shared" si="10"/>
        <v>25.035000000000004</v>
      </c>
      <c r="H71" s="8">
        <f t="shared" si="11"/>
        <v>41.725000000000001</v>
      </c>
      <c r="I71" s="8">
        <f t="shared" si="12"/>
        <v>6.676000000000001</v>
      </c>
      <c r="J71" s="8">
        <f t="shared" si="13"/>
        <v>16.690000000000001</v>
      </c>
      <c r="K71" s="8">
        <f t="shared" si="14"/>
        <v>8.3450000000000006</v>
      </c>
      <c r="L71" s="8">
        <f t="shared" ref="L71:L90" si="15">SUM(E71:K71)</f>
        <v>167.7345</v>
      </c>
    </row>
    <row r="72" spans="2:12" ht="15" customHeight="1" x14ac:dyDescent="0.25">
      <c r="B72" s="20" t="s">
        <v>64</v>
      </c>
      <c r="C72" s="2"/>
      <c r="D72" s="2">
        <v>26.47</v>
      </c>
      <c r="E72" s="8">
        <f t="shared" si="8"/>
        <v>105.88</v>
      </c>
      <c r="F72" s="8">
        <f t="shared" si="9"/>
        <v>3.9704999999999995</v>
      </c>
      <c r="G72" s="8">
        <f t="shared" si="10"/>
        <v>39.704999999999998</v>
      </c>
      <c r="H72" s="8">
        <f t="shared" si="11"/>
        <v>66.174999999999997</v>
      </c>
      <c r="I72" s="8">
        <f t="shared" si="12"/>
        <v>10.588000000000001</v>
      </c>
      <c r="J72" s="8">
        <f t="shared" si="13"/>
        <v>26.47</v>
      </c>
      <c r="K72" s="8">
        <f t="shared" si="14"/>
        <v>13.234999999999999</v>
      </c>
      <c r="L72" s="8">
        <f t="shared" si="15"/>
        <v>266.02350000000001</v>
      </c>
    </row>
    <row r="73" spans="2:12" x14ac:dyDescent="0.25">
      <c r="B73" s="19" t="s">
        <v>65</v>
      </c>
      <c r="C73" s="2"/>
      <c r="D73" s="2">
        <v>20.61</v>
      </c>
      <c r="E73" s="8">
        <f t="shared" ref="E73:E90" si="16">(E$4/1000)*(D73)</f>
        <v>82.44</v>
      </c>
      <c r="F73" s="8">
        <f t="shared" ref="F73:F90" si="17">(F$4/1000)*(D73)</f>
        <v>3.0914999999999999</v>
      </c>
      <c r="G73" s="8">
        <f t="shared" ref="G73:G90" si="18">(G$4/1000)*(D73)</f>
        <v>30.914999999999999</v>
      </c>
      <c r="H73" s="8">
        <f t="shared" ref="H73:H90" si="19">(H$4/1000)*(D73)</f>
        <v>51.524999999999999</v>
      </c>
      <c r="I73" s="8">
        <f t="shared" ref="I73:I90" si="20">(I$4/1000)*(D73)</f>
        <v>8.2439999999999998</v>
      </c>
      <c r="J73" s="8">
        <f t="shared" ref="J73:J90" si="21">(J$4/1000)*(D73)</f>
        <v>20.61</v>
      </c>
      <c r="K73" s="8">
        <f t="shared" ref="K73:K90" si="22">(K$4/1000)*(D73)</f>
        <v>10.305</v>
      </c>
      <c r="L73" s="8">
        <f t="shared" si="15"/>
        <v>207.13049999999998</v>
      </c>
    </row>
    <row r="74" spans="2:12" x14ac:dyDescent="0.25">
      <c r="B74" s="19" t="s">
        <v>66</v>
      </c>
      <c r="C74" s="2"/>
      <c r="D74" s="2">
        <v>21.23</v>
      </c>
      <c r="E74" s="8">
        <f t="shared" si="16"/>
        <v>84.92</v>
      </c>
      <c r="F74" s="8">
        <f t="shared" si="17"/>
        <v>3.1844999999999999</v>
      </c>
      <c r="G74" s="8">
        <f t="shared" si="18"/>
        <v>31.844999999999999</v>
      </c>
      <c r="H74" s="8">
        <f t="shared" si="19"/>
        <v>53.075000000000003</v>
      </c>
      <c r="I74" s="8">
        <f t="shared" si="20"/>
        <v>8.4920000000000009</v>
      </c>
      <c r="J74" s="8">
        <f t="shared" si="21"/>
        <v>21.23</v>
      </c>
      <c r="K74" s="8">
        <f t="shared" si="22"/>
        <v>10.615</v>
      </c>
      <c r="L74" s="8">
        <f t="shared" si="15"/>
        <v>213.36149999999998</v>
      </c>
    </row>
    <row r="75" spans="2:12" x14ac:dyDescent="0.25">
      <c r="B75" s="19" t="s">
        <v>67</v>
      </c>
      <c r="C75" s="4"/>
      <c r="D75" s="2">
        <v>12.54</v>
      </c>
      <c r="E75" s="8">
        <f t="shared" si="16"/>
        <v>50.16</v>
      </c>
      <c r="F75" s="8">
        <f t="shared" si="17"/>
        <v>1.8809999999999998</v>
      </c>
      <c r="G75" s="8">
        <f t="shared" si="18"/>
        <v>18.809999999999999</v>
      </c>
      <c r="H75" s="8">
        <f t="shared" si="19"/>
        <v>31.349999999999998</v>
      </c>
      <c r="I75" s="8">
        <f t="shared" si="20"/>
        <v>5.016</v>
      </c>
      <c r="J75" s="8">
        <f t="shared" si="21"/>
        <v>12.54</v>
      </c>
      <c r="K75" s="8">
        <f t="shared" si="22"/>
        <v>6.27</v>
      </c>
      <c r="L75" s="8">
        <f t="shared" si="15"/>
        <v>126.027</v>
      </c>
    </row>
    <row r="76" spans="2:12" x14ac:dyDescent="0.25">
      <c r="B76" s="19" t="s">
        <v>68</v>
      </c>
      <c r="C76" s="4"/>
      <c r="D76" s="2">
        <v>12.99</v>
      </c>
      <c r="E76" s="8">
        <f t="shared" si="16"/>
        <v>51.96</v>
      </c>
      <c r="F76" s="8">
        <f t="shared" si="17"/>
        <v>1.9484999999999999</v>
      </c>
      <c r="G76" s="8">
        <f t="shared" si="18"/>
        <v>19.484999999999999</v>
      </c>
      <c r="H76" s="8">
        <f t="shared" si="19"/>
        <v>32.475000000000001</v>
      </c>
      <c r="I76" s="8">
        <f t="shared" si="20"/>
        <v>5.1960000000000006</v>
      </c>
      <c r="J76" s="8">
        <f t="shared" si="21"/>
        <v>12.99</v>
      </c>
      <c r="K76" s="8">
        <f t="shared" si="22"/>
        <v>6.4950000000000001</v>
      </c>
      <c r="L76" s="8">
        <f t="shared" si="15"/>
        <v>130.54949999999999</v>
      </c>
    </row>
    <row r="77" spans="2:12" x14ac:dyDescent="0.25">
      <c r="B77" s="19" t="s">
        <v>69</v>
      </c>
      <c r="C77" s="2"/>
      <c r="D77" s="2">
        <v>12.97</v>
      </c>
      <c r="E77" s="8">
        <f t="shared" si="16"/>
        <v>51.88</v>
      </c>
      <c r="F77" s="8">
        <f t="shared" si="17"/>
        <v>1.9455</v>
      </c>
      <c r="G77" s="8">
        <f t="shared" si="18"/>
        <v>19.455000000000002</v>
      </c>
      <c r="H77" s="8">
        <f t="shared" si="19"/>
        <v>32.425000000000004</v>
      </c>
      <c r="I77" s="8">
        <f t="shared" si="20"/>
        <v>5.1880000000000006</v>
      </c>
      <c r="J77" s="8">
        <f t="shared" si="21"/>
        <v>12.97</v>
      </c>
      <c r="K77" s="8">
        <f t="shared" si="22"/>
        <v>6.4850000000000003</v>
      </c>
      <c r="L77" s="8">
        <f t="shared" si="15"/>
        <v>130.3485</v>
      </c>
    </row>
    <row r="78" spans="2:12" x14ac:dyDescent="0.25">
      <c r="B78" s="19" t="s">
        <v>70</v>
      </c>
      <c r="C78" s="2"/>
      <c r="D78" s="2">
        <v>10.1</v>
      </c>
      <c r="E78" s="8">
        <f t="shared" si="16"/>
        <v>40.4</v>
      </c>
      <c r="F78" s="8">
        <f t="shared" si="17"/>
        <v>1.5149999999999999</v>
      </c>
      <c r="G78" s="8">
        <f t="shared" si="18"/>
        <v>15.149999999999999</v>
      </c>
      <c r="H78" s="8">
        <f t="shared" si="19"/>
        <v>25.25</v>
      </c>
      <c r="I78" s="8">
        <f t="shared" si="20"/>
        <v>4.04</v>
      </c>
      <c r="J78" s="8">
        <f t="shared" si="21"/>
        <v>10.1</v>
      </c>
      <c r="K78" s="8">
        <f t="shared" si="22"/>
        <v>5.05</v>
      </c>
      <c r="L78" s="8">
        <f t="shared" si="15"/>
        <v>101.505</v>
      </c>
    </row>
    <row r="79" spans="2:12" x14ac:dyDescent="0.25">
      <c r="B79" s="19" t="s">
        <v>71</v>
      </c>
      <c r="C79" s="2"/>
      <c r="D79" s="2">
        <v>10.19</v>
      </c>
      <c r="E79" s="8">
        <f t="shared" si="16"/>
        <v>40.76</v>
      </c>
      <c r="F79" s="8">
        <f t="shared" si="17"/>
        <v>1.5285</v>
      </c>
      <c r="G79" s="8">
        <f t="shared" si="18"/>
        <v>15.285</v>
      </c>
      <c r="H79" s="8">
        <f t="shared" si="19"/>
        <v>25.474999999999998</v>
      </c>
      <c r="I79" s="8">
        <f t="shared" si="20"/>
        <v>4.0759999999999996</v>
      </c>
      <c r="J79" s="8">
        <f t="shared" si="21"/>
        <v>10.19</v>
      </c>
      <c r="K79" s="8">
        <f t="shared" si="22"/>
        <v>5.0949999999999998</v>
      </c>
      <c r="L79" s="8">
        <f t="shared" si="15"/>
        <v>102.40949999999998</v>
      </c>
    </row>
    <row r="80" spans="2:12" x14ac:dyDescent="0.25">
      <c r="B80" s="19" t="s">
        <v>72</v>
      </c>
      <c r="C80" s="2"/>
      <c r="D80" s="2">
        <v>19.71</v>
      </c>
      <c r="E80" s="8">
        <f t="shared" si="16"/>
        <v>78.84</v>
      </c>
      <c r="F80" s="8">
        <f t="shared" si="17"/>
        <v>2.9565000000000001</v>
      </c>
      <c r="G80" s="8">
        <f t="shared" si="18"/>
        <v>29.565000000000001</v>
      </c>
      <c r="H80" s="8">
        <f t="shared" si="19"/>
        <v>49.275000000000006</v>
      </c>
      <c r="I80" s="8">
        <f t="shared" si="20"/>
        <v>7.8840000000000003</v>
      </c>
      <c r="J80" s="8">
        <f t="shared" si="21"/>
        <v>19.71</v>
      </c>
      <c r="K80" s="8">
        <f t="shared" si="22"/>
        <v>9.8550000000000004</v>
      </c>
      <c r="L80" s="8">
        <f t="shared" si="15"/>
        <v>198.08550000000002</v>
      </c>
    </row>
    <row r="81" spans="2:12" x14ac:dyDescent="0.25">
      <c r="B81" s="19" t="s">
        <v>73</v>
      </c>
      <c r="C81" s="2"/>
      <c r="D81" s="2">
        <v>11.83</v>
      </c>
      <c r="E81" s="8">
        <f t="shared" si="16"/>
        <v>47.32</v>
      </c>
      <c r="F81" s="8">
        <f t="shared" si="17"/>
        <v>1.7745</v>
      </c>
      <c r="G81" s="8">
        <f t="shared" si="18"/>
        <v>17.745000000000001</v>
      </c>
      <c r="H81" s="8">
        <f t="shared" si="19"/>
        <v>29.574999999999999</v>
      </c>
      <c r="I81" s="8">
        <f t="shared" si="20"/>
        <v>4.7320000000000002</v>
      </c>
      <c r="J81" s="8">
        <f t="shared" si="21"/>
        <v>11.83</v>
      </c>
      <c r="K81" s="8">
        <f t="shared" si="22"/>
        <v>5.915</v>
      </c>
      <c r="L81" s="8">
        <f t="shared" si="15"/>
        <v>118.89150000000001</v>
      </c>
    </row>
    <row r="82" spans="2:12" x14ac:dyDescent="0.25">
      <c r="B82" s="19" t="s">
        <v>74</v>
      </c>
      <c r="C82" s="2"/>
      <c r="D82" s="2">
        <v>18.29</v>
      </c>
      <c r="E82" s="8">
        <f t="shared" si="16"/>
        <v>73.16</v>
      </c>
      <c r="F82" s="8">
        <f t="shared" si="17"/>
        <v>2.7434999999999996</v>
      </c>
      <c r="G82" s="8">
        <f t="shared" si="18"/>
        <v>27.434999999999999</v>
      </c>
      <c r="H82" s="8">
        <f t="shared" si="19"/>
        <v>45.724999999999994</v>
      </c>
      <c r="I82" s="8">
        <f t="shared" si="20"/>
        <v>7.3159999999999998</v>
      </c>
      <c r="J82" s="8">
        <f t="shared" si="21"/>
        <v>18.29</v>
      </c>
      <c r="K82" s="8">
        <f t="shared" si="22"/>
        <v>9.1449999999999996</v>
      </c>
      <c r="L82" s="8">
        <f t="shared" si="15"/>
        <v>183.81449999999998</v>
      </c>
    </row>
    <row r="83" spans="2:12" x14ac:dyDescent="0.25">
      <c r="B83" s="19" t="s">
        <v>75</v>
      </c>
      <c r="C83" s="2"/>
      <c r="D83" s="2">
        <v>10.97</v>
      </c>
      <c r="E83" s="8">
        <f t="shared" si="16"/>
        <v>43.88</v>
      </c>
      <c r="F83" s="8">
        <f t="shared" si="17"/>
        <v>1.6455</v>
      </c>
      <c r="G83" s="8">
        <f t="shared" si="18"/>
        <v>16.455000000000002</v>
      </c>
      <c r="H83" s="8">
        <f t="shared" si="19"/>
        <v>27.425000000000001</v>
      </c>
      <c r="I83" s="8">
        <f t="shared" si="20"/>
        <v>4.3880000000000008</v>
      </c>
      <c r="J83" s="8">
        <f t="shared" si="21"/>
        <v>10.97</v>
      </c>
      <c r="K83" s="8">
        <f t="shared" si="22"/>
        <v>5.4850000000000003</v>
      </c>
      <c r="L83" s="8">
        <f t="shared" si="15"/>
        <v>110.24850000000001</v>
      </c>
    </row>
    <row r="84" spans="2:12" x14ac:dyDescent="0.25">
      <c r="B84" s="19" t="s">
        <v>76</v>
      </c>
      <c r="C84" s="2"/>
      <c r="D84" s="2">
        <v>11.1</v>
      </c>
      <c r="E84" s="8">
        <f t="shared" si="16"/>
        <v>44.4</v>
      </c>
      <c r="F84" s="8">
        <f t="shared" si="17"/>
        <v>1.6649999999999998</v>
      </c>
      <c r="G84" s="8">
        <f t="shared" si="18"/>
        <v>16.649999999999999</v>
      </c>
      <c r="H84" s="8">
        <f t="shared" si="19"/>
        <v>27.75</v>
      </c>
      <c r="I84" s="8">
        <f t="shared" si="20"/>
        <v>4.4400000000000004</v>
      </c>
      <c r="J84" s="8">
        <f t="shared" si="21"/>
        <v>11.1</v>
      </c>
      <c r="K84" s="8">
        <f t="shared" si="22"/>
        <v>5.55</v>
      </c>
      <c r="L84" s="8">
        <f t="shared" si="15"/>
        <v>111.55499999999999</v>
      </c>
    </row>
    <row r="85" spans="2:12" x14ac:dyDescent="0.25">
      <c r="B85" s="19" t="s">
        <v>77</v>
      </c>
      <c r="C85" s="2"/>
      <c r="D85" s="2">
        <v>15.13</v>
      </c>
      <c r="E85" s="8">
        <f t="shared" si="16"/>
        <v>60.52</v>
      </c>
      <c r="F85" s="8">
        <f t="shared" si="17"/>
        <v>2.2694999999999999</v>
      </c>
      <c r="G85" s="8">
        <f t="shared" si="18"/>
        <v>22.695</v>
      </c>
      <c r="H85" s="8">
        <f t="shared" si="19"/>
        <v>37.825000000000003</v>
      </c>
      <c r="I85" s="8">
        <f t="shared" si="20"/>
        <v>6.0520000000000005</v>
      </c>
      <c r="J85" s="8">
        <f t="shared" si="21"/>
        <v>15.13</v>
      </c>
      <c r="K85" s="8">
        <f t="shared" si="22"/>
        <v>7.5650000000000004</v>
      </c>
      <c r="L85" s="8">
        <f t="shared" si="15"/>
        <v>152.0565</v>
      </c>
    </row>
    <row r="86" spans="2:12" x14ac:dyDescent="0.25">
      <c r="B86" s="19" t="s">
        <v>78</v>
      </c>
      <c r="C86" s="2"/>
      <c r="D86" s="2">
        <v>23.34</v>
      </c>
      <c r="E86" s="8">
        <f t="shared" si="16"/>
        <v>93.36</v>
      </c>
      <c r="F86" s="8">
        <f t="shared" si="17"/>
        <v>3.5009999999999999</v>
      </c>
      <c r="G86" s="8">
        <f t="shared" si="18"/>
        <v>35.01</v>
      </c>
      <c r="H86" s="8">
        <f t="shared" si="19"/>
        <v>58.35</v>
      </c>
      <c r="I86" s="8">
        <f t="shared" si="20"/>
        <v>9.3360000000000003</v>
      </c>
      <c r="J86" s="8">
        <f t="shared" si="21"/>
        <v>23.34</v>
      </c>
      <c r="K86" s="8">
        <f t="shared" si="22"/>
        <v>11.67</v>
      </c>
      <c r="L86" s="8">
        <f t="shared" si="15"/>
        <v>234.56700000000001</v>
      </c>
    </row>
    <row r="87" spans="2:12" x14ac:dyDescent="0.25">
      <c r="B87" s="19" t="s">
        <v>79</v>
      </c>
      <c r="C87" s="2"/>
      <c r="D87" s="2">
        <v>2.54</v>
      </c>
      <c r="E87" s="8">
        <f t="shared" si="16"/>
        <v>10.16</v>
      </c>
      <c r="F87" s="8">
        <f t="shared" si="17"/>
        <v>0.38100000000000001</v>
      </c>
      <c r="G87" s="8">
        <f t="shared" si="18"/>
        <v>3.81</v>
      </c>
      <c r="H87" s="8">
        <f t="shared" si="19"/>
        <v>6.35</v>
      </c>
      <c r="I87" s="8">
        <f t="shared" si="20"/>
        <v>1.016</v>
      </c>
      <c r="J87" s="8">
        <f t="shared" si="21"/>
        <v>2.54</v>
      </c>
      <c r="K87" s="8">
        <f t="shared" si="22"/>
        <v>1.27</v>
      </c>
      <c r="L87" s="8">
        <f t="shared" si="15"/>
        <v>25.526999999999997</v>
      </c>
    </row>
    <row r="88" spans="2:12" x14ac:dyDescent="0.25">
      <c r="B88" s="19" t="s">
        <v>80</v>
      </c>
      <c r="C88" s="4"/>
      <c r="D88" s="2">
        <v>3.77</v>
      </c>
      <c r="E88" s="8">
        <f t="shared" si="16"/>
        <v>15.08</v>
      </c>
      <c r="F88" s="8">
        <f t="shared" si="17"/>
        <v>0.5655</v>
      </c>
      <c r="G88" s="8">
        <f t="shared" si="18"/>
        <v>5.6550000000000002</v>
      </c>
      <c r="H88" s="8">
        <f t="shared" si="19"/>
        <v>9.4250000000000007</v>
      </c>
      <c r="I88" s="8">
        <f t="shared" si="20"/>
        <v>1.508</v>
      </c>
      <c r="J88" s="8">
        <f t="shared" si="21"/>
        <v>3.77</v>
      </c>
      <c r="K88" s="8">
        <f t="shared" si="22"/>
        <v>1.885</v>
      </c>
      <c r="L88" s="8">
        <f t="shared" si="15"/>
        <v>37.888500000000001</v>
      </c>
    </row>
    <row r="89" spans="2:12" x14ac:dyDescent="0.25">
      <c r="B89" s="19" t="s">
        <v>81</v>
      </c>
      <c r="C89" s="2"/>
      <c r="D89" s="2">
        <v>1.74</v>
      </c>
      <c r="E89" s="8">
        <f t="shared" si="16"/>
        <v>6.96</v>
      </c>
      <c r="F89" s="8">
        <f t="shared" si="17"/>
        <v>0.26100000000000001</v>
      </c>
      <c r="G89" s="8">
        <f t="shared" si="18"/>
        <v>2.61</v>
      </c>
      <c r="H89" s="8">
        <f t="shared" si="19"/>
        <v>4.3499999999999996</v>
      </c>
      <c r="I89" s="8">
        <f t="shared" si="20"/>
        <v>0.69600000000000006</v>
      </c>
      <c r="J89" s="8">
        <f t="shared" si="21"/>
        <v>1.74</v>
      </c>
      <c r="K89" s="8">
        <f t="shared" si="22"/>
        <v>0.87</v>
      </c>
      <c r="L89" s="8">
        <f t="shared" si="15"/>
        <v>17.486999999999998</v>
      </c>
    </row>
    <row r="90" spans="2:12" x14ac:dyDescent="0.25">
      <c r="B90" s="19" t="s">
        <v>82</v>
      </c>
      <c r="C90" s="2"/>
      <c r="D90" s="2"/>
      <c r="E90" s="8">
        <f t="shared" si="16"/>
        <v>0</v>
      </c>
      <c r="F90" s="8">
        <f t="shared" si="17"/>
        <v>0</v>
      </c>
      <c r="G90" s="8">
        <f t="shared" si="18"/>
        <v>0</v>
      </c>
      <c r="H90" s="8">
        <f t="shared" si="19"/>
        <v>0</v>
      </c>
      <c r="I90" s="8">
        <f t="shared" si="20"/>
        <v>0</v>
      </c>
      <c r="J90" s="8">
        <f t="shared" si="21"/>
        <v>0</v>
      </c>
      <c r="K90" s="8">
        <f t="shared" si="22"/>
        <v>0</v>
      </c>
      <c r="L90" s="8">
        <f t="shared" si="15"/>
        <v>0</v>
      </c>
    </row>
    <row r="91" spans="2:12" x14ac:dyDescent="0.25">
      <c r="E91" s="31">
        <f>SUM(E7:E90)</f>
        <v>4000.1600000000017</v>
      </c>
      <c r="F91" s="31">
        <f t="shared" ref="F91:L91" si="23">SUM(F7:F90)</f>
        <v>150.00599999999994</v>
      </c>
      <c r="G91" s="31">
        <f t="shared" si="23"/>
        <v>1500.0599999999993</v>
      </c>
      <c r="H91" s="31">
        <f t="shared" si="23"/>
        <v>2500.0999999999995</v>
      </c>
      <c r="I91" s="31">
        <f t="shared" si="23"/>
        <v>400.01600000000025</v>
      </c>
      <c r="J91" s="31">
        <f t="shared" si="23"/>
        <v>1000.0400000000004</v>
      </c>
      <c r="K91" s="31">
        <f t="shared" si="23"/>
        <v>500.02000000000021</v>
      </c>
      <c r="L91" s="31">
        <f t="shared" si="23"/>
        <v>10050.401999999996</v>
      </c>
    </row>
    <row r="92" spans="2:12" x14ac:dyDescent="0.25">
      <c r="E92" s="7"/>
    </row>
    <row r="93" spans="2:12" hidden="1" x14ac:dyDescent="0.25">
      <c r="D93">
        <f>SUM(D9:D91)</f>
        <v>1000.0400000000004</v>
      </c>
      <c r="E93" s="7">
        <f t="shared" ref="E93:K93" si="24">SUM(E7:E91)</f>
        <v>8000.3200000000033</v>
      </c>
      <c r="F93" s="7">
        <f t="shared" si="24"/>
        <v>300.01199999999989</v>
      </c>
      <c r="G93" s="7">
        <f t="shared" si="24"/>
        <v>3000.1199999999985</v>
      </c>
      <c r="H93" s="7">
        <f t="shared" si="24"/>
        <v>5000.1999999999989</v>
      </c>
      <c r="I93" s="7">
        <f t="shared" si="24"/>
        <v>800.03200000000049</v>
      </c>
      <c r="J93" s="7">
        <f t="shared" si="24"/>
        <v>2000.0800000000008</v>
      </c>
      <c r="K93" s="7">
        <f t="shared" si="24"/>
        <v>1000.0400000000004</v>
      </c>
      <c r="L93" s="7">
        <f>SUM(L9:L91)</f>
        <v>20100.803999999993</v>
      </c>
    </row>
    <row r="94" spans="2:12" hidden="1" x14ac:dyDescent="0.25">
      <c r="E94" s="7"/>
      <c r="F94" s="7"/>
      <c r="G94" s="7"/>
      <c r="H94" s="7"/>
      <c r="I94" s="7"/>
      <c r="J94" s="7"/>
      <c r="K94" s="7"/>
      <c r="L94" s="7"/>
    </row>
    <row r="95" spans="2:12" hidden="1" x14ac:dyDescent="0.25">
      <c r="D95" s="7">
        <f>SUM(E95:K95)</f>
        <v>10050.804000000004</v>
      </c>
      <c r="E95" s="7">
        <f t="shared" ref="E95:K95" si="25">E93-E4</f>
        <v>4000.3200000000033</v>
      </c>
      <c r="F95" s="7">
        <f t="shared" si="25"/>
        <v>150.01199999999989</v>
      </c>
      <c r="G95" s="7">
        <f t="shared" si="25"/>
        <v>1500.1199999999985</v>
      </c>
      <c r="H95" s="7">
        <f t="shared" si="25"/>
        <v>2500.1999999999989</v>
      </c>
      <c r="I95" s="7">
        <f t="shared" si="25"/>
        <v>400.03200000000049</v>
      </c>
      <c r="J95" s="7">
        <f t="shared" si="25"/>
        <v>1000.0800000000008</v>
      </c>
      <c r="K95" s="7">
        <f t="shared" si="25"/>
        <v>500.04000000000042</v>
      </c>
      <c r="L95" s="7">
        <f>L93-L4-D95</f>
        <v>10049.999999999989</v>
      </c>
    </row>
    <row r="96" spans="2:12" hidden="1" x14ac:dyDescent="0.25"/>
    <row r="97" spans="9:12" hidden="1" x14ac:dyDescent="0.25">
      <c r="I97" s="35" t="s">
        <v>95</v>
      </c>
      <c r="J97" s="35"/>
      <c r="L97" s="7">
        <f>SUM(E93:K93)-L93</f>
        <v>0</v>
      </c>
    </row>
  </sheetData>
  <sortState ref="B7:N91">
    <sortCondition ref="B7"/>
  </sortState>
  <mergeCells count="8">
    <mergeCell ref="E2:E3"/>
    <mergeCell ref="K2:K3"/>
    <mergeCell ref="I97:J97"/>
    <mergeCell ref="F2:F3"/>
    <mergeCell ref="G2:G3"/>
    <mergeCell ref="H2:H3"/>
    <mergeCell ref="I2:I3"/>
    <mergeCell ref="J2:J3"/>
  </mergeCells>
  <pageMargins left="0.23622047244094491" right="0.23622047244094491" top="0.17" bottom="0.24" header="0.17" footer="0.2362204724409449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79E0E-9642-421A-92A4-5B044980F97C}">
  <dimension ref="A1:K25"/>
  <sheetViews>
    <sheetView tabSelected="1" workbookViewId="0">
      <selection activeCell="B1" sqref="B1"/>
    </sheetView>
  </sheetViews>
  <sheetFormatPr defaultRowHeight="15" x14ac:dyDescent="0.25"/>
  <cols>
    <col min="1" max="1" width="7.28515625" customWidth="1"/>
    <col min="2" max="2" width="25.7109375" bestFit="1" customWidth="1"/>
    <col min="3" max="3" width="8.5703125" bestFit="1" customWidth="1"/>
  </cols>
  <sheetData>
    <row r="1" spans="1:11" ht="21" x14ac:dyDescent="0.35">
      <c r="A1" s="38" t="s">
        <v>100</v>
      </c>
      <c r="B1" s="44" t="s">
        <v>23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1:11" x14ac:dyDescent="0.25">
      <c r="B4" s="41" t="s">
        <v>101</v>
      </c>
    </row>
    <row r="5" spans="1:11" x14ac:dyDescent="0.25">
      <c r="B5" t="s">
        <v>102</v>
      </c>
    </row>
    <row r="6" spans="1:11" x14ac:dyDescent="0.25">
      <c r="B6" t="s">
        <v>103</v>
      </c>
    </row>
    <row r="7" spans="1:11" x14ac:dyDescent="0.25">
      <c r="B7" t="s">
        <v>104</v>
      </c>
    </row>
    <row r="8" spans="1:11" x14ac:dyDescent="0.25">
      <c r="B8" t="s">
        <v>105</v>
      </c>
    </row>
    <row r="9" spans="1:11" x14ac:dyDescent="0.25">
      <c r="B9" t="s">
        <v>106</v>
      </c>
    </row>
    <row r="10" spans="1:11" x14ac:dyDescent="0.25">
      <c r="B10" t="s">
        <v>106</v>
      </c>
    </row>
    <row r="11" spans="1:11" x14ac:dyDescent="0.25">
      <c r="B11" t="s">
        <v>106</v>
      </c>
    </row>
    <row r="15" spans="1:11" x14ac:dyDescent="0.25">
      <c r="B15" s="41" t="s">
        <v>107</v>
      </c>
    </row>
    <row r="16" spans="1:11" x14ac:dyDescent="0.25">
      <c r="B16" s="42" t="s">
        <v>108</v>
      </c>
      <c r="C16" s="43">
        <f>VLOOKUP($B$1,Foglio1!$B$7:$L$90,4,FALSE)</f>
        <v>37.96</v>
      </c>
    </row>
    <row r="17" spans="2:3" x14ac:dyDescent="0.25">
      <c r="B17" t="s">
        <v>109</v>
      </c>
      <c r="C17" s="43">
        <f>VLOOKUP($B$1,Foglio1!$B$7:$L$90,5,FALSE)</f>
        <v>1.4235</v>
      </c>
    </row>
    <row r="18" spans="2:3" x14ac:dyDescent="0.25">
      <c r="B18" t="s">
        <v>110</v>
      </c>
      <c r="C18" s="43">
        <f>VLOOKUP($B$1,Foglio1!$B$7:$L$90,6,FALSE)</f>
        <v>14.234999999999999</v>
      </c>
    </row>
    <row r="19" spans="2:3" x14ac:dyDescent="0.25">
      <c r="B19" t="s">
        <v>111</v>
      </c>
      <c r="C19" s="43">
        <f>VLOOKUP($B$1,Foglio1!$B$7:$L$90,7,FALSE)</f>
        <v>23.725000000000001</v>
      </c>
    </row>
    <row r="20" spans="2:3" x14ac:dyDescent="0.25">
      <c r="B20" t="s">
        <v>92</v>
      </c>
      <c r="C20" s="43">
        <f>VLOOKUP($B$1,Foglio1!$B$7:$L$90,8,FALSE)</f>
        <v>3.7960000000000003</v>
      </c>
    </row>
    <row r="21" spans="2:3" x14ac:dyDescent="0.25">
      <c r="B21" t="s">
        <v>112</v>
      </c>
      <c r="C21" s="43">
        <f>VLOOKUP($B$1,Foglio1!$B$7:$L$90,9,FALSE)</f>
        <v>9.49</v>
      </c>
    </row>
    <row r="22" spans="2:3" x14ac:dyDescent="0.25">
      <c r="B22" t="s">
        <v>113</v>
      </c>
      <c r="C22" s="43">
        <f>VLOOKUP($B$1,Foglio1!$B$7:$L$90,10,FALSE)</f>
        <v>4.7450000000000001</v>
      </c>
    </row>
    <row r="23" spans="2:3" x14ac:dyDescent="0.25">
      <c r="B23" t="s">
        <v>114</v>
      </c>
      <c r="C23" s="43"/>
    </row>
    <row r="24" spans="2:3" x14ac:dyDescent="0.25">
      <c r="B24" t="s">
        <v>114</v>
      </c>
      <c r="C24" s="43"/>
    </row>
    <row r="25" spans="2:3" x14ac:dyDescent="0.25">
      <c r="B25" t="s">
        <v>114</v>
      </c>
      <c r="C25" s="43"/>
    </row>
  </sheetData>
  <dataValidations count="1">
    <dataValidation type="list" allowBlank="1" showInputMessage="1" showErrorMessage="1" sqref="B1" xr:uid="{C54832CA-FD54-4450-A7A4-54B8702D3866}">
      <formula1>BOX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Condomini</vt:lpstr>
      <vt:lpstr>BOX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2018-12-18T17:47:56Z</dcterms:modified>
</cp:coreProperties>
</file>